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ÍCULO" sheetId="1" r:id="rId4"/>
    <sheet state="hidden" name="FÓRMULAS" sheetId="2" r:id="rId5"/>
  </sheets>
  <definedNames/>
  <calcPr/>
  <extLst>
    <ext uri="GoogleSheetsCustomDataVersion2">
      <go:sheetsCustomData xmlns:go="http://customooxmlschemas.google.com/" r:id="rId6" roundtripDataChecksum="lCOPp0xvzrKSdYL31MILI8B8U7nkoTDf7aTbvcwwOGw="/>
    </ext>
  </extLst>
</workbook>
</file>

<file path=xl/sharedStrings.xml><?xml version="1.0" encoding="utf-8"?>
<sst xmlns="http://schemas.openxmlformats.org/spreadsheetml/2006/main" count="189" uniqueCount="155">
  <si>
    <t>UNIVERSIDADE FEDERAL DO VALE DO SÃO FRANCISCO</t>
  </si>
  <si>
    <r>
      <rPr>
        <rFont val="Arial"/>
        <b/>
        <i/>
        <color theme="1"/>
        <sz val="10.0"/>
      </rPr>
      <t>CAMPUS</t>
    </r>
    <r>
      <rPr>
        <rFont val="Arial"/>
        <b/>
        <color theme="1"/>
        <sz val="10.0"/>
      </rPr>
      <t xml:space="preserve"> CIÊNCIAS AGRÁRIAS</t>
    </r>
  </si>
  <si>
    <t>PROGRAMA DE PÓS-GRADUAÇÃO EM AGRONOMIA - PRODUÇÃO VEGETAL</t>
  </si>
  <si>
    <t xml:space="preserve">PLANILHA DE AVALIAÇÃO DE CURRÍCULOS </t>
  </si>
  <si>
    <t>Inserir dados curriculares AQUI</t>
  </si>
  <si>
    <t>Inserir o número do comprovante AQUI</t>
  </si>
  <si>
    <t>Formação Científica e Atuação Profissional</t>
  </si>
  <si>
    <t>Número</t>
  </si>
  <si>
    <t>Pontos</t>
  </si>
  <si>
    <t>No. do comprovante</t>
  </si>
  <si>
    <t>Orientação de Trabalho de Conclusão de Curso de Graduação</t>
  </si>
  <si>
    <t xml:space="preserve">Orientação de Iniciação Científica, Tecnológica ou em outros programas oficiais em nível de graduação </t>
  </si>
  <si>
    <t>Orientação de Trabalho de Conclusão de Curso de Pós-graduação - Mestrado</t>
  </si>
  <si>
    <t>Orientação de Trabalho de Conclusão de Curso de Pós-graduação - Doutorado</t>
  </si>
  <si>
    <t>Coorientação de Trabalho de Conclusão de Curso de Pós-graduação - Mestrado</t>
  </si>
  <si>
    <t>Coorientação de Trabalho de Conclusão de Curso de Pós-graduação - Doutorado</t>
  </si>
  <si>
    <t>Participação em banca examinadora de Trabalho de Conclusão de Curso de Graduação (máximo 5)</t>
  </si>
  <si>
    <t>Participação em banca examinadora de Trabalho de Conclusão de Curso de Pós-grauduação - Mestrado</t>
  </si>
  <si>
    <t>Participação em banca examinadora de Trabalho de Conclusão de Curso de Pós-graduação - Doutorado</t>
  </si>
  <si>
    <t>Participação em banca de concurso público para professor efetivo/assistente/substituto (máximo 5)</t>
  </si>
  <si>
    <t>Disciplinas cursadas, com aprovação, em curso de Pós-graduação stricto sensu na área</t>
  </si>
  <si>
    <t>Palestras proferidas (por título) - Local (máximo 10)</t>
  </si>
  <si>
    <t>Palestras proferidas (por título) - Regional  (máximo 10)</t>
  </si>
  <si>
    <t>Palestras proferidas (por título) - Nacional (máximo 10)</t>
  </si>
  <si>
    <t>Palestras proferidas (por título) - Internacional (máximo 10)</t>
  </si>
  <si>
    <t>Cursos ministrados (mínimo 20 horas) por título (máximo 5)</t>
  </si>
  <si>
    <t>Docência no ensino fundamental e médio (máximo 1440 horas)</t>
  </si>
  <si>
    <t>Docência no ensino superior (máximo 1440 horas)</t>
  </si>
  <si>
    <t>Subtotal</t>
  </si>
  <si>
    <t>Produção científica</t>
  </si>
  <si>
    <t>Artigos publicados ou aceitos para publicação (Qualis Capes - Ciências Agrárias I - Quadriênio 2017-2020)</t>
  </si>
  <si>
    <t xml:space="preserve">Revista qualis A1 </t>
  </si>
  <si>
    <t xml:space="preserve">Revista qualis A2 </t>
  </si>
  <si>
    <t>Revista qualis A3</t>
  </si>
  <si>
    <t>Revista qualis A4</t>
  </si>
  <si>
    <t>Revista qualis B1</t>
  </si>
  <si>
    <t>Revista qualis B2</t>
  </si>
  <si>
    <t>Revista qualis B3</t>
  </si>
  <si>
    <t>Revista qualis B4</t>
  </si>
  <si>
    <t>Revista qualis B5</t>
  </si>
  <si>
    <t>Revista qualis C (máximo 3)</t>
  </si>
  <si>
    <t>Resumos publicados (informe o número de trabalhos em cada item)</t>
  </si>
  <si>
    <t>Resumo expandido em evento internacional (máximo 10)</t>
  </si>
  <si>
    <t>Resumo simples em evento internacional (máximo 10)</t>
  </si>
  <si>
    <t>Resumo expandido em evento nacional (máximo 10)</t>
  </si>
  <si>
    <t>Resumo simples em evento nacional (máximo 10)</t>
  </si>
  <si>
    <t>Resumo expandido evento regional ou local (máximo 10)</t>
  </si>
  <si>
    <t>Resumo simples em evento regional local (máximo 10)</t>
  </si>
  <si>
    <t xml:space="preserve">Outras publicações </t>
  </si>
  <si>
    <t>Capítulos de livros com ISBN (máximo 2) - Exceto Anais de eventos</t>
  </si>
  <si>
    <t>Boletim/Comunicado técnico na área (máximo 5)</t>
  </si>
  <si>
    <t>Participação em Eventos Técnicos / Científicos</t>
  </si>
  <si>
    <t>Ouvinte (máximo 10 eventos)</t>
  </si>
  <si>
    <t>Apresentador (oral ou poster) (máximo 10 eventos)</t>
  </si>
  <si>
    <t>Membro da comissão organizadora - evento local (máximo 10 eventos)</t>
  </si>
  <si>
    <t>Membro da comissão organizadora - evento regional (máximo 10 eventos)</t>
  </si>
  <si>
    <t>Membro da comissão organizadora - evento nacional (máximo 10 eventos)</t>
  </si>
  <si>
    <t>Monitoria de evento científico (máximo 10 eventos)</t>
  </si>
  <si>
    <t>TOTAL</t>
  </si>
  <si>
    <t>Nome do Candidato:</t>
  </si>
  <si>
    <t>Data e Assinatura:</t>
  </si>
  <si>
    <t>OBSERVAÇÕES IMPORTANTES</t>
  </si>
  <si>
    <t>Apresentar apenas os comprovantes referentes aos itens preenchidos nesta planilha e em ordem.</t>
  </si>
  <si>
    <t>Todos os comprovantes devem ser numerados e a relação desta numeração deve ser indicada na coluna em verde claro desta planilha.</t>
  </si>
  <si>
    <t>A planilha deverá ser preenchida eletrônicamente, depois salva em PDF, assinada pelo candidato e anexada ao formulário de inscrição.</t>
  </si>
  <si>
    <t>Esta panilha deverá ser salva mantendo as cores.</t>
  </si>
  <si>
    <t xml:space="preserve">Atividades não incluidas nesta planilha não serão consideradas. 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</si>
  <si>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</si>
  <si>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</si>
  <si>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</si>
  <si>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</si>
  <si>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</si>
  <si>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 xml:space="preserve">Bolsista de iniciação de Universidade de origem - não UFSM 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</si>
  <si>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</si>
  <si>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</si>
  <si>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</si>
  <si>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</si>
  <si>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</si>
  <si>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</si>
  <si>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</si>
  <si>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</si>
  <si>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</si>
  <si>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 xml:space="preserve">Estágio em laboratório de orientador do  CPG Bioq Tox </t>
  </si>
  <si>
    <t>B10*1</t>
  </si>
  <si>
    <t>Estágio em laboratório de pesquisa não vinculado ao CPG Bioq Tox</t>
  </si>
  <si>
    <t>B11*0,5</t>
  </si>
  <si>
    <t>SUBTOTAL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</si>
  <si>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</si>
  <si>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</si>
  <si>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</si>
  <si>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</si>
  <si>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</si>
  <si>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</si>
  <si>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</si>
  <si>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</si>
  <si>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</si>
  <si>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</si>
  <si>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</si>
  <si>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</si>
  <si>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</si>
  <si>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</si>
  <si>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</si>
  <si>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</si>
  <si>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</si>
  <si>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</si>
  <si>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</si>
  <si>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</si>
  <si>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</si>
  <si>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</si>
  <si>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</si>
  <si>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</si>
  <si>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</si>
  <si>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</si>
  <si>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</si>
  <si>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</si>
  <si>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</si>
  <si>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</si>
  <si>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</si>
  <si>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</si>
  <si>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</si>
  <si>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</si>
  <si>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</si>
  <si>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</si>
  <si>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</si>
  <si>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</si>
  <si>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</si>
  <si>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</si>
  <si>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</si>
  <si>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</si>
  <si>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</si>
  <si>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</si>
  <si>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</si>
  <si>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</si>
  <si>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</si>
  <si>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</si>
  <si>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</si>
  <si>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</si>
  <si>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</si>
  <si>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</si>
  <si>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</si>
  <si>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</si>
  <si>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</si>
  <si>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</si>
  <si>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</si>
  <si>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</si>
  <si>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</si>
  <si>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</si>
  <si>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</si>
  <si>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</si>
  <si>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</si>
  <si>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</si>
  <si>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</si>
  <si>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</si>
  <si>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</si>
  <si>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D12+D20+D26+D30+D40+D48+D53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</si>
</sst>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15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theme="1"/>
      <name val="Arial"/>
    </font>
    <font>
      <b/>
      <sz val="10.0"/>
      <color rgb="FFFFFFFF"/>
      <name val="Arial"/>
    </font>
    <font>
      <b/>
      <sz val="10.0"/>
      <color rgb="FF008000"/>
      <name val="Arial"/>
    </font>
    <font>
      <b/>
      <sz val="11.0"/>
      <color rgb="FF008000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b/>
      <sz val="10.0"/>
      <color rgb="FFFF00FF"/>
      <name val="Arial"/>
    </font>
    <font>
      <b/>
      <sz val="10.0"/>
      <color rgb="FF0000FF"/>
      <name val="Arial"/>
    </font>
    <font>
      <b/>
      <sz val="12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1"/>
    </xf>
    <xf borderId="1" fillId="2" fontId="3" numFmtId="0" xfId="0" applyAlignment="1" applyBorder="1" applyFill="1" applyFont="1">
      <alignment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4" fontId="1" numFmtId="2" xfId="0" applyAlignment="1" applyBorder="1" applyFill="1" applyFont="1" applyNumberFormat="1">
      <alignment horizontal="center" shrinkToFit="0" vertical="bottom" wrapText="0"/>
    </xf>
    <xf borderId="1" fillId="5" fontId="1" numFmtId="0" xfId="0" applyAlignment="1" applyBorder="1" applyFill="1" applyFont="1">
      <alignment horizontal="center" shrinkToFit="0" vertical="bottom" wrapText="0"/>
    </xf>
    <xf borderId="1" fillId="3" fontId="1" numFmtId="0" xfId="0" applyAlignment="1" applyBorder="1" applyFont="1">
      <alignment horizontal="center" shrinkToFit="0" vertical="bottom" wrapText="0"/>
    </xf>
    <xf borderId="1" fillId="4" fontId="1" numFmtId="164" xfId="0" applyAlignment="1" applyBorder="1" applyFont="1" applyNumberFormat="1">
      <alignment horizontal="center" shrinkToFit="0" vertical="bottom" wrapText="0"/>
    </xf>
    <xf borderId="1" fillId="6" fontId="5" numFmtId="0" xfId="0" applyAlignment="1" applyBorder="1" applyFill="1" applyFont="1">
      <alignment horizontal="center" shrinkToFit="0" vertical="bottom" wrapText="0"/>
    </xf>
    <xf borderId="1" fillId="6" fontId="5" numFmtId="2" xfId="0" applyAlignment="1" applyBorder="1" applyFont="1" applyNumberFormat="1">
      <alignment horizontal="center" shrinkToFit="0" vertical="bottom" wrapText="0"/>
    </xf>
    <xf borderId="1" fillId="7" fontId="1" numFmtId="0" xfId="0" applyAlignment="1" applyBorder="1" applyFill="1" applyFont="1">
      <alignment horizontal="center" shrinkToFit="0" vertical="bottom" wrapText="0"/>
    </xf>
    <xf borderId="2" fillId="2" fontId="3" numFmtId="0" xfId="0" applyAlignment="1" applyBorder="1" applyFont="1">
      <alignment shrinkToFit="0" vertical="bottom" wrapText="0"/>
    </xf>
    <xf borderId="3" fillId="2" fontId="3" numFmtId="0" xfId="0" applyAlignment="1" applyBorder="1" applyFont="1">
      <alignment horizontal="center" shrinkToFit="0" vertical="bottom" wrapText="0"/>
    </xf>
    <xf borderId="4" fillId="2" fontId="3" numFmtId="0" xfId="0" applyAlignment="1" applyBorder="1" applyFont="1">
      <alignment horizontal="center"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shrinkToFit="0" vertical="top" wrapText="1"/>
    </xf>
    <xf borderId="1" fillId="6" fontId="7" numFmtId="0" xfId="0" applyAlignment="1" applyBorder="1" applyFont="1">
      <alignment horizontal="center" shrinkToFit="0" vertical="bottom" wrapText="0"/>
    </xf>
    <xf borderId="1" fillId="6" fontId="7" numFmtId="2" xfId="0" applyAlignment="1" applyBorder="1" applyFont="1" applyNumberFormat="1">
      <alignment horizontal="center" shrinkToFit="0" vertical="bottom" wrapText="0"/>
    </xf>
    <xf borderId="5" fillId="8" fontId="3" numFmtId="0" xfId="0" applyAlignment="1" applyBorder="1" applyFill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5" fillId="9" fontId="7" numFmtId="0" xfId="0" applyAlignment="1" applyBorder="1" applyFill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readingOrder="0"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4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6" fillId="10" fontId="3" numFmtId="0" xfId="0" applyAlignment="1" applyBorder="1" applyFill="1" applyFont="1">
      <alignment horizontal="center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8" fillId="1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1" fillId="10" fontId="1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7" fillId="0" fontId="3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12" fillId="0" fontId="1" numFmtId="0" xfId="0" applyAlignment="1" applyBorder="1" applyFont="1">
      <alignment shrinkToFit="0" vertical="bottom" wrapText="0"/>
    </xf>
    <xf borderId="13" fillId="11" fontId="3" numFmtId="0" xfId="0" applyAlignment="1" applyBorder="1" applyFill="1" applyFont="1">
      <alignment shrinkToFit="0" vertical="bottom" wrapText="0"/>
    </xf>
    <xf borderId="14" fillId="12" fontId="3" numFmtId="0" xfId="0" applyAlignment="1" applyBorder="1" applyFill="1" applyFont="1">
      <alignment shrinkToFit="0" vertical="bottom" wrapText="0"/>
    </xf>
    <xf borderId="8" fillId="11" fontId="1" numFmtId="0" xfId="0" applyAlignment="1" applyBorder="1" applyFont="1">
      <alignment shrinkToFit="0" vertical="bottom" wrapText="0"/>
    </xf>
    <xf borderId="8" fillId="12" fontId="1" numFmtId="0" xfId="0" applyAlignment="1" applyBorder="1" applyFont="1">
      <alignment shrinkToFit="0" vertical="bottom" wrapText="0"/>
    </xf>
    <xf borderId="1" fillId="11" fontId="1" numFmtId="0" xfId="0" applyAlignment="1" applyBorder="1" applyFont="1">
      <alignment shrinkToFit="0" vertical="bottom" wrapText="0"/>
    </xf>
    <xf borderId="1" fillId="12" fontId="1" numFmtId="0" xfId="0" applyAlignment="1" applyBorder="1" applyFont="1">
      <alignment shrinkToFit="0" vertical="bottom" wrapText="0"/>
    </xf>
    <xf borderId="15" fillId="12" fontId="1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horizontal="right" shrinkToFit="0" vertical="bottom" wrapText="0"/>
    </xf>
    <xf borderId="6" fillId="0" fontId="1" numFmtId="0" xfId="0" applyAlignment="1" applyBorder="1" applyFont="1">
      <alignment shrinkToFit="0" vertical="bottom" wrapText="0"/>
    </xf>
    <xf borderId="7" fillId="0" fontId="14" numFmtId="0" xfId="0" applyAlignment="1" applyBorder="1" applyFont="1">
      <alignment horizontal="center" shrinkToFit="0" vertical="bottom" wrapText="0"/>
    </xf>
    <xf borderId="16" fillId="0" fontId="1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3105150</xdr:colOff>
      <xdr:row>0</xdr:row>
      <xdr:rowOff>142875</xdr:rowOff>
    </xdr:from>
    <xdr:ext cx="3162300" cy="5429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0</xdr:row>
      <xdr:rowOff>133350</xdr:rowOff>
    </xdr:from>
    <xdr:ext cx="1943100" cy="43815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4.0"/>
    <col customWidth="1" min="2" max="2" width="13.13"/>
    <col customWidth="1" min="3" max="3" width="15.75"/>
    <col customWidth="1" min="4" max="4" width="10.75"/>
    <col customWidth="1" min="5" max="5" width="18.88"/>
    <col customWidth="1" min="6" max="10" width="9.13"/>
    <col customWidth="1" min="11" max="26" width="8.0"/>
  </cols>
  <sheetData>
    <row r="1" ht="12.75" customHeight="1">
      <c r="A1" s="1"/>
      <c r="B1" s="2"/>
      <c r="C1" s="2"/>
      <c r="D1" s="2"/>
      <c r="E1" s="2"/>
      <c r="F1" s="1"/>
      <c r="G1" s="1"/>
      <c r="H1" s="1"/>
      <c r="I1" s="1"/>
      <c r="J1" s="1"/>
    </row>
    <row r="2" ht="12.75" customHeight="1">
      <c r="A2" s="1"/>
      <c r="B2" s="2"/>
      <c r="C2" s="2"/>
      <c r="D2" s="2"/>
      <c r="E2" s="2"/>
      <c r="F2" s="1"/>
      <c r="G2" s="1"/>
      <c r="H2" s="1"/>
      <c r="I2" s="1"/>
      <c r="J2" s="1"/>
    </row>
    <row r="3" ht="18.0" customHeight="1">
      <c r="A3" s="3"/>
      <c r="B3" s="4"/>
      <c r="C3" s="4"/>
      <c r="D3" s="4"/>
      <c r="E3" s="4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3"/>
      <c r="B4" s="4"/>
      <c r="C4" s="4"/>
      <c r="D4" s="4"/>
      <c r="E4" s="4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4" t="s">
        <v>0</v>
      </c>
      <c r="B5" s="2"/>
      <c r="C5" s="2"/>
      <c r="D5" s="2"/>
      <c r="E5" s="2"/>
      <c r="F5" s="1"/>
      <c r="G5" s="1"/>
      <c r="H5" s="1"/>
      <c r="I5" s="1"/>
      <c r="J5" s="1"/>
    </row>
    <row r="6" ht="12.75" customHeight="1">
      <c r="A6" s="4" t="s">
        <v>1</v>
      </c>
      <c r="B6" s="2"/>
      <c r="C6" s="2"/>
      <c r="D6" s="2"/>
      <c r="E6" s="2"/>
      <c r="F6" s="1"/>
      <c r="G6" s="1"/>
      <c r="H6" s="1"/>
      <c r="I6" s="1"/>
      <c r="J6" s="1"/>
    </row>
    <row r="7" ht="12.75" customHeight="1">
      <c r="A7" s="4" t="s">
        <v>2</v>
      </c>
      <c r="B7" s="2"/>
      <c r="C7" s="2"/>
      <c r="D7" s="2"/>
      <c r="E7" s="2"/>
      <c r="F7" s="1"/>
      <c r="G7" s="1"/>
      <c r="H7" s="1"/>
      <c r="I7" s="1"/>
      <c r="J7" s="1"/>
    </row>
    <row r="8" ht="38.25" customHeight="1">
      <c r="A8" s="5" t="s">
        <v>3</v>
      </c>
      <c r="B8" s="6" t="s">
        <v>4</v>
      </c>
      <c r="C8" s="2"/>
      <c r="D8" s="2"/>
      <c r="E8" s="6" t="s">
        <v>5</v>
      </c>
      <c r="F8" s="1"/>
      <c r="G8" s="1"/>
      <c r="H8" s="1"/>
      <c r="I8" s="1"/>
      <c r="J8" s="1"/>
    </row>
    <row r="9" ht="12.75" customHeight="1">
      <c r="A9" s="1"/>
      <c r="B9" s="2"/>
      <c r="C9" s="2"/>
      <c r="D9" s="2"/>
      <c r="E9" s="2"/>
      <c r="F9" s="1"/>
      <c r="G9" s="1"/>
      <c r="H9" s="1"/>
      <c r="I9" s="1"/>
      <c r="J9" s="1"/>
    </row>
    <row r="10" ht="12.75" customHeight="1">
      <c r="A10" s="7" t="s">
        <v>6</v>
      </c>
      <c r="B10" s="8" t="s">
        <v>7</v>
      </c>
      <c r="C10" s="9"/>
      <c r="D10" s="8" t="s">
        <v>8</v>
      </c>
      <c r="E10" s="8" t="s">
        <v>9</v>
      </c>
      <c r="F10" s="1"/>
      <c r="G10" s="1"/>
      <c r="H10" s="1"/>
      <c r="I10" s="1"/>
      <c r="J10" s="1"/>
    </row>
    <row r="11" ht="12.75" customHeight="1">
      <c r="A11" s="10" t="s">
        <v>10</v>
      </c>
      <c r="B11" s="11"/>
      <c r="C11" s="12"/>
      <c r="D11" s="13">
        <f t="shared" ref="D11:D12" si="1">SUM(B11*1)</f>
        <v>0</v>
      </c>
      <c r="E11" s="14"/>
      <c r="F11" s="1"/>
      <c r="G11" s="1"/>
      <c r="H11" s="1"/>
      <c r="I11" s="1"/>
      <c r="J11" s="1"/>
    </row>
    <row r="12" ht="12.75" customHeight="1">
      <c r="A12" s="10" t="s">
        <v>11</v>
      </c>
      <c r="B12" s="11"/>
      <c r="C12" s="12"/>
      <c r="D12" s="13">
        <f t="shared" si="1"/>
        <v>0</v>
      </c>
      <c r="E12" s="14"/>
      <c r="F12" s="1"/>
      <c r="G12" s="1"/>
      <c r="H12" s="1"/>
      <c r="I12" s="1"/>
      <c r="J12" s="1"/>
    </row>
    <row r="13" ht="12.75" customHeight="1">
      <c r="A13" s="10" t="s">
        <v>12</v>
      </c>
      <c r="B13" s="11"/>
      <c r="C13" s="12"/>
      <c r="D13" s="13">
        <f>SUM(B13*6)</f>
        <v>0</v>
      </c>
      <c r="E13" s="14"/>
      <c r="F13" s="1"/>
      <c r="G13" s="1"/>
      <c r="H13" s="1"/>
      <c r="I13" s="1"/>
      <c r="J13" s="1"/>
    </row>
    <row r="14" ht="12.75" customHeight="1">
      <c r="A14" s="10" t="s">
        <v>13</v>
      </c>
      <c r="B14" s="15"/>
      <c r="C14" s="12"/>
      <c r="D14" s="13">
        <f>SUM(B14*10)</f>
        <v>0</v>
      </c>
      <c r="E14" s="14"/>
      <c r="F14" s="1"/>
      <c r="G14" s="1"/>
      <c r="H14" s="1"/>
      <c r="I14" s="1"/>
      <c r="J14" s="1"/>
    </row>
    <row r="15" ht="12.75" customHeight="1">
      <c r="A15" s="10" t="s">
        <v>14</v>
      </c>
      <c r="B15" s="15"/>
      <c r="C15" s="12"/>
      <c r="D15" s="13">
        <f>SUM(B15*3)</f>
        <v>0</v>
      </c>
      <c r="E15" s="14"/>
      <c r="F15" s="1"/>
      <c r="G15" s="1"/>
      <c r="H15" s="1"/>
      <c r="I15" s="1"/>
      <c r="J15" s="1"/>
    </row>
    <row r="16" ht="12.75" customHeight="1">
      <c r="A16" s="10" t="s">
        <v>15</v>
      </c>
      <c r="B16" s="15"/>
      <c r="C16" s="12"/>
      <c r="D16" s="13">
        <f>SUM(B16*5)</f>
        <v>0</v>
      </c>
      <c r="E16" s="14"/>
      <c r="F16" s="1"/>
      <c r="G16" s="1"/>
      <c r="H16" s="1"/>
      <c r="I16" s="1"/>
      <c r="J16" s="1"/>
    </row>
    <row r="17" ht="12.75" customHeight="1">
      <c r="A17" s="10" t="s">
        <v>16</v>
      </c>
      <c r="B17" s="15"/>
      <c r="C17" s="12"/>
      <c r="D17" s="13">
        <f>SUM(B17*0.3)</f>
        <v>0</v>
      </c>
      <c r="E17" s="14"/>
      <c r="F17" s="1"/>
      <c r="G17" s="1"/>
      <c r="H17" s="1"/>
      <c r="I17" s="1"/>
      <c r="J17" s="1"/>
    </row>
    <row r="18" ht="12.75" customHeight="1">
      <c r="A18" s="10" t="s">
        <v>17</v>
      </c>
      <c r="B18" s="15"/>
      <c r="C18" s="12"/>
      <c r="D18" s="13">
        <f>SUM(B18*1.5)</f>
        <v>0</v>
      </c>
      <c r="E18" s="14"/>
      <c r="F18" s="1"/>
      <c r="G18" s="1"/>
      <c r="H18" s="1"/>
      <c r="I18" s="1"/>
      <c r="J18" s="1"/>
    </row>
    <row r="19" ht="12.75" customHeight="1">
      <c r="A19" s="10" t="s">
        <v>18</v>
      </c>
      <c r="B19" s="15"/>
      <c r="C19" s="12"/>
      <c r="D19" s="13">
        <f>SUM(B19*3)</f>
        <v>0</v>
      </c>
      <c r="E19" s="14"/>
      <c r="F19" s="1"/>
      <c r="G19" s="1"/>
      <c r="H19" s="1"/>
      <c r="I19" s="1"/>
      <c r="J19" s="1"/>
    </row>
    <row r="20" ht="12.75" customHeight="1">
      <c r="A20" s="10" t="s">
        <v>19</v>
      </c>
      <c r="B20" s="15"/>
      <c r="C20" s="12"/>
      <c r="D20" s="13">
        <f t="shared" ref="D20:D21" si="2">SUM(B20*1)</f>
        <v>0</v>
      </c>
      <c r="E20" s="14"/>
      <c r="F20" s="1"/>
      <c r="G20" s="1"/>
      <c r="H20" s="1"/>
      <c r="I20" s="1"/>
      <c r="J20" s="1"/>
    </row>
    <row r="21" ht="12.75" customHeight="1">
      <c r="A21" s="10" t="s">
        <v>20</v>
      </c>
      <c r="B21" s="15"/>
      <c r="C21" s="12"/>
      <c r="D21" s="13">
        <f t="shared" si="2"/>
        <v>0</v>
      </c>
      <c r="E21" s="14"/>
      <c r="F21" s="1"/>
      <c r="G21" s="1"/>
      <c r="H21" s="1"/>
      <c r="I21" s="1"/>
      <c r="J21" s="1"/>
    </row>
    <row r="22" ht="12.75" customHeight="1">
      <c r="A22" s="10" t="s">
        <v>21</v>
      </c>
      <c r="B22" s="15"/>
      <c r="C22" s="12"/>
      <c r="D22" s="13">
        <f>SUM(B22*0.1)</f>
        <v>0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0" t="s">
        <v>22</v>
      </c>
      <c r="B23" s="15"/>
      <c r="C23" s="12"/>
      <c r="D23" s="13">
        <f>SUM(B23*0.2)</f>
        <v>0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0" t="s">
        <v>23</v>
      </c>
      <c r="B24" s="15"/>
      <c r="C24" s="12"/>
      <c r="D24" s="13">
        <f>SUM(B24*0.3)</f>
        <v>0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0" t="s">
        <v>24</v>
      </c>
      <c r="B25" s="15"/>
      <c r="C25" s="12"/>
      <c r="D25" s="13">
        <f>SUM(B25*0.4)</f>
        <v>0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0" t="s">
        <v>25</v>
      </c>
      <c r="B26" s="15"/>
      <c r="C26" s="12"/>
      <c r="D26" s="13">
        <f>SUM(B26*0.5)</f>
        <v>0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0" t="s">
        <v>26</v>
      </c>
      <c r="B27" s="15"/>
      <c r="C27" s="12"/>
      <c r="D27" s="16">
        <f>SUM(B27*0.0038)</f>
        <v>0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0" t="s">
        <v>27</v>
      </c>
      <c r="B28" s="15"/>
      <c r="C28" s="12"/>
      <c r="D28" s="16">
        <f>SUM(B28*0.0075)</f>
        <v>0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0"/>
      <c r="B29" s="12"/>
      <c r="C29" s="17" t="s">
        <v>28</v>
      </c>
      <c r="D29" s="18">
        <f>SUM(D11:D28)</f>
        <v>0</v>
      </c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0" t="s">
        <v>29</v>
      </c>
      <c r="B30" s="21"/>
      <c r="C30" s="21"/>
      <c r="D30" s="21"/>
      <c r="E30" s="22"/>
      <c r="F30" s="1"/>
      <c r="G30" s="1"/>
      <c r="H30" s="1"/>
      <c r="I30" s="1"/>
      <c r="J30" s="1"/>
    </row>
    <row r="31" ht="12.75" customHeight="1">
      <c r="A31" s="23" t="s">
        <v>30</v>
      </c>
      <c r="B31" s="8" t="s">
        <v>7</v>
      </c>
      <c r="C31" s="9"/>
      <c r="D31" s="8" t="s">
        <v>8</v>
      </c>
      <c r="E31" s="8" t="s">
        <v>9</v>
      </c>
      <c r="F31" s="1"/>
      <c r="G31" s="1"/>
      <c r="H31" s="1"/>
      <c r="I31" s="1"/>
      <c r="J31" s="1"/>
    </row>
    <row r="32" ht="12.75" customHeight="1">
      <c r="A32" s="10" t="s">
        <v>31</v>
      </c>
      <c r="B32" s="15"/>
      <c r="C32" s="12"/>
      <c r="D32" s="13">
        <f>SUM(B32*16)</f>
        <v>0</v>
      </c>
      <c r="E32" s="14"/>
      <c r="F32" s="1"/>
      <c r="G32" s="1"/>
      <c r="H32" s="1"/>
      <c r="I32" s="1"/>
      <c r="J32" s="1"/>
    </row>
    <row r="33" ht="12.75" customHeight="1">
      <c r="A33" s="10" t="s">
        <v>32</v>
      </c>
      <c r="B33" s="15"/>
      <c r="C33" s="12"/>
      <c r="D33" s="13">
        <f>SUM(B33*14)</f>
        <v>0</v>
      </c>
      <c r="E33" s="14"/>
      <c r="F33" s="1"/>
      <c r="G33" s="1"/>
      <c r="H33" s="1"/>
      <c r="I33" s="1"/>
      <c r="J33" s="1"/>
    </row>
    <row r="34" ht="12.75" customHeight="1">
      <c r="A34" s="10" t="s">
        <v>33</v>
      </c>
      <c r="B34" s="15"/>
      <c r="C34" s="24"/>
      <c r="D34" s="13">
        <f>SUM(B34*12)</f>
        <v>0</v>
      </c>
      <c r="E34" s="14"/>
      <c r="F34" s="1"/>
      <c r="G34" s="1"/>
      <c r="H34" s="1"/>
      <c r="I34" s="1"/>
      <c r="J34" s="1"/>
    </row>
    <row r="35" ht="12.75" customHeight="1">
      <c r="A35" s="10" t="s">
        <v>34</v>
      </c>
      <c r="B35" s="15"/>
      <c r="C35" s="24"/>
      <c r="D35" s="13">
        <f>SUM(B35*10)</f>
        <v>0</v>
      </c>
      <c r="E35" s="14"/>
      <c r="F35" s="1"/>
      <c r="G35" s="1"/>
      <c r="H35" s="1"/>
      <c r="I35" s="1"/>
      <c r="J35" s="1"/>
    </row>
    <row r="36" ht="12.75" customHeight="1">
      <c r="A36" s="10" t="s">
        <v>35</v>
      </c>
      <c r="B36" s="15"/>
      <c r="C36" s="24"/>
      <c r="D36" s="13">
        <f>SUM(B36*8)</f>
        <v>0</v>
      </c>
      <c r="E36" s="14"/>
      <c r="F36" s="1"/>
      <c r="G36" s="1"/>
      <c r="H36" s="1"/>
      <c r="I36" s="1"/>
      <c r="J36" s="1"/>
    </row>
    <row r="37" ht="12.75" customHeight="1">
      <c r="A37" s="10" t="s">
        <v>36</v>
      </c>
      <c r="B37" s="15"/>
      <c r="C37" s="24"/>
      <c r="D37" s="13">
        <f>SUM(B37*6)</f>
        <v>0</v>
      </c>
      <c r="E37" s="14"/>
      <c r="F37" s="1"/>
      <c r="G37" s="1"/>
      <c r="H37" s="1"/>
      <c r="I37" s="1"/>
      <c r="J37" s="1"/>
    </row>
    <row r="38" ht="12.75" customHeight="1">
      <c r="A38" s="10" t="s">
        <v>37</v>
      </c>
      <c r="B38" s="15"/>
      <c r="C38" s="24"/>
      <c r="D38" s="13">
        <f>SUM(B38*5)</f>
        <v>0</v>
      </c>
      <c r="E38" s="14"/>
      <c r="F38" s="1"/>
      <c r="G38" s="1"/>
      <c r="H38" s="1"/>
      <c r="I38" s="1"/>
      <c r="J38" s="1"/>
    </row>
    <row r="39" ht="12.75" customHeight="1">
      <c r="A39" s="10" t="s">
        <v>38</v>
      </c>
      <c r="B39" s="15"/>
      <c r="C39" s="24"/>
      <c r="D39" s="13">
        <f>SUM(B39*4)</f>
        <v>0</v>
      </c>
      <c r="E39" s="14"/>
      <c r="F39" s="1"/>
      <c r="G39" s="1"/>
      <c r="H39" s="1"/>
      <c r="I39" s="1"/>
      <c r="J39" s="1"/>
    </row>
    <row r="40" ht="12.75" customHeight="1">
      <c r="A40" s="10" t="s">
        <v>39</v>
      </c>
      <c r="B40" s="15"/>
      <c r="C40" s="24"/>
      <c r="D40" s="13">
        <f>SUM(B40*3)</f>
        <v>0</v>
      </c>
      <c r="E40" s="14"/>
      <c r="F40" s="1"/>
      <c r="G40" s="1"/>
      <c r="H40" s="1"/>
      <c r="I40" s="1"/>
      <c r="J40" s="1"/>
    </row>
    <row r="41" ht="12.75" customHeight="1">
      <c r="A41" s="10" t="s">
        <v>40</v>
      </c>
      <c r="B41" s="15"/>
      <c r="C41" s="24"/>
      <c r="D41" s="13">
        <f>SUM(B41*1)</f>
        <v>0</v>
      </c>
      <c r="E41" s="14"/>
      <c r="F41" s="1"/>
      <c r="G41" s="1"/>
      <c r="H41" s="1"/>
      <c r="I41" s="1"/>
      <c r="J41" s="1"/>
    </row>
    <row r="42" ht="12.75" customHeight="1">
      <c r="A42" s="10"/>
      <c r="B42" s="12"/>
      <c r="C42" s="17" t="s">
        <v>28</v>
      </c>
      <c r="D42" s="18">
        <f>SUM(D32:D41)</f>
        <v>0</v>
      </c>
      <c r="E42" s="12"/>
      <c r="F42" s="1"/>
      <c r="G42" s="1"/>
      <c r="H42" s="1"/>
      <c r="I42" s="1"/>
      <c r="J42" s="1"/>
    </row>
    <row r="43" ht="12.75" customHeight="1">
      <c r="A43" s="23" t="s">
        <v>41</v>
      </c>
      <c r="B43" s="8" t="s">
        <v>7</v>
      </c>
      <c r="C43" s="9"/>
      <c r="D43" s="8" t="s">
        <v>8</v>
      </c>
      <c r="E43" s="8" t="s">
        <v>9</v>
      </c>
      <c r="F43" s="1"/>
      <c r="G43" s="1"/>
      <c r="H43" s="1"/>
      <c r="I43" s="1"/>
      <c r="J43" s="1"/>
    </row>
    <row r="44" ht="12.75" customHeight="1">
      <c r="A44" s="10" t="s">
        <v>42</v>
      </c>
      <c r="B44" s="15"/>
      <c r="C44" s="12"/>
      <c r="D44" s="13">
        <f>SUM(B44*1)</f>
        <v>0</v>
      </c>
      <c r="E44" s="1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0" t="s">
        <v>43</v>
      </c>
      <c r="B45" s="15"/>
      <c r="C45" s="12"/>
      <c r="D45" s="13">
        <f>SUM(B45*0.7)</f>
        <v>0</v>
      </c>
      <c r="E45" s="1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0" t="s">
        <v>44</v>
      </c>
      <c r="B46" s="15"/>
      <c r="C46" s="12"/>
      <c r="D46" s="13">
        <f>SUM(B46*0.5)</f>
        <v>0</v>
      </c>
      <c r="E46" s="1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0" t="s">
        <v>45</v>
      </c>
      <c r="B47" s="15"/>
      <c r="C47" s="12"/>
      <c r="D47" s="13">
        <f>SUM(B47*0.3)</f>
        <v>0</v>
      </c>
      <c r="E47" s="1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0" t="s">
        <v>46</v>
      </c>
      <c r="B48" s="15"/>
      <c r="C48" s="12"/>
      <c r="D48" s="13">
        <f>SUM(B48*0.25)</f>
        <v>0</v>
      </c>
      <c r="E48" s="1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0" t="s">
        <v>47</v>
      </c>
      <c r="B49" s="15"/>
      <c r="C49" s="12"/>
      <c r="D49" s="13">
        <f>SUM(B49*0.15)</f>
        <v>0</v>
      </c>
      <c r="E49" s="1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2"/>
      <c r="C50" s="17" t="s">
        <v>28</v>
      </c>
      <c r="D50" s="18">
        <f>SUM(D44:D49)</f>
        <v>0</v>
      </c>
      <c r="E50" s="12"/>
      <c r="F50" s="1"/>
      <c r="G50" s="1"/>
      <c r="H50" s="1"/>
      <c r="I50" s="1"/>
      <c r="J50" s="1"/>
    </row>
    <row r="51" ht="12.75" customHeight="1">
      <c r="A51" s="23" t="s">
        <v>48</v>
      </c>
      <c r="B51" s="8" t="s">
        <v>7</v>
      </c>
      <c r="C51" s="9"/>
      <c r="D51" s="8" t="s">
        <v>8</v>
      </c>
      <c r="E51" s="8" t="s">
        <v>9</v>
      </c>
      <c r="F51" s="1"/>
      <c r="G51" s="1"/>
      <c r="H51" s="1"/>
      <c r="I51" s="1"/>
      <c r="J51" s="1"/>
    </row>
    <row r="52" ht="12.75" customHeight="1">
      <c r="A52" s="10" t="s">
        <v>49</v>
      </c>
      <c r="B52" s="15"/>
      <c r="C52" s="12"/>
      <c r="D52" s="13">
        <f>SUM(B52*5)</f>
        <v>0</v>
      </c>
      <c r="E52" s="1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25" t="s">
        <v>50</v>
      </c>
      <c r="B53" s="15"/>
      <c r="C53" s="12"/>
      <c r="D53" s="13">
        <f>SUM(B53*4)</f>
        <v>0</v>
      </c>
      <c r="E53" s="1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25"/>
      <c r="B54" s="12"/>
      <c r="C54" s="17" t="s">
        <v>28</v>
      </c>
      <c r="D54" s="18">
        <f>SUM(D52:D53)</f>
        <v>0</v>
      </c>
      <c r="E54" s="19"/>
      <c r="F54" s="1"/>
      <c r="G54" s="1"/>
      <c r="H54" s="1"/>
      <c r="I54" s="1"/>
      <c r="J54" s="1"/>
    </row>
    <row r="55" ht="12.75" customHeight="1">
      <c r="A55" s="23" t="s">
        <v>51</v>
      </c>
      <c r="B55" s="8" t="s">
        <v>7</v>
      </c>
      <c r="C55" s="9"/>
      <c r="D55" s="8" t="s">
        <v>8</v>
      </c>
      <c r="E55" s="8" t="s">
        <v>9</v>
      </c>
      <c r="F55" s="1"/>
      <c r="G55" s="1"/>
      <c r="H55" s="1"/>
      <c r="I55" s="1"/>
      <c r="J55" s="1"/>
    </row>
    <row r="56" ht="12.75" customHeight="1">
      <c r="A56" s="10" t="s">
        <v>52</v>
      </c>
      <c r="B56" s="15"/>
      <c r="C56" s="24"/>
      <c r="D56" s="13">
        <f t="shared" ref="D56:D58" si="3">SUM(B56*0.1)</f>
        <v>0</v>
      </c>
      <c r="E56" s="14"/>
      <c r="F56" s="1"/>
      <c r="G56" s="1"/>
      <c r="H56" s="1"/>
      <c r="I56" s="1"/>
      <c r="J56" s="1"/>
    </row>
    <row r="57" ht="12.75" customHeight="1">
      <c r="A57" s="10" t="s">
        <v>53</v>
      </c>
      <c r="B57" s="15"/>
      <c r="C57" s="24"/>
      <c r="D57" s="13">
        <f t="shared" si="3"/>
        <v>0</v>
      </c>
      <c r="E57" s="14"/>
      <c r="F57" s="1"/>
      <c r="G57" s="1"/>
      <c r="H57" s="1"/>
      <c r="I57" s="1"/>
      <c r="J57" s="1"/>
    </row>
    <row r="58" ht="12.75" customHeight="1">
      <c r="A58" s="10" t="s">
        <v>54</v>
      </c>
      <c r="B58" s="15"/>
      <c r="C58" s="24"/>
      <c r="D58" s="13">
        <f t="shared" si="3"/>
        <v>0</v>
      </c>
      <c r="E58" s="14"/>
      <c r="F58" s="1"/>
      <c r="G58" s="1"/>
      <c r="H58" s="1"/>
      <c r="I58" s="1"/>
      <c r="J58" s="1"/>
    </row>
    <row r="59" ht="12.75" customHeight="1">
      <c r="A59" s="10" t="s">
        <v>55</v>
      </c>
      <c r="B59" s="15"/>
      <c r="C59" s="24"/>
      <c r="D59" s="13">
        <f>SUM(B59*0.2)</f>
        <v>0</v>
      </c>
      <c r="E59" s="14"/>
      <c r="F59" s="1"/>
      <c r="G59" s="1"/>
      <c r="H59" s="1"/>
      <c r="I59" s="1"/>
      <c r="J59" s="1"/>
    </row>
    <row r="60" ht="12.75" customHeight="1">
      <c r="A60" s="10" t="s">
        <v>56</v>
      </c>
      <c r="B60" s="15"/>
      <c r="C60" s="24"/>
      <c r="D60" s="13">
        <f>SUM(B60*0.3)</f>
        <v>0</v>
      </c>
      <c r="E60" s="14"/>
      <c r="F60" s="1"/>
      <c r="G60" s="1"/>
      <c r="H60" s="1"/>
      <c r="I60" s="1"/>
      <c r="J60" s="1"/>
    </row>
    <row r="61" ht="12.75" customHeight="1">
      <c r="A61" s="10" t="s">
        <v>57</v>
      </c>
      <c r="B61" s="15"/>
      <c r="C61" s="24"/>
      <c r="D61" s="13">
        <f>SUM(B61*0.05)</f>
        <v>0</v>
      </c>
      <c r="E61" s="14"/>
      <c r="F61" s="1"/>
      <c r="G61" s="1"/>
      <c r="H61" s="1"/>
      <c r="I61" s="1"/>
      <c r="J61" s="1"/>
    </row>
    <row r="62" ht="12.75" customHeight="1">
      <c r="A62" s="10"/>
      <c r="B62" s="2"/>
      <c r="C62" s="17" t="s">
        <v>28</v>
      </c>
      <c r="D62" s="18">
        <f>SUM(D56:D61)</f>
        <v>0</v>
      </c>
      <c r="E62" s="12"/>
      <c r="F62" s="1"/>
      <c r="G62" s="1"/>
      <c r="H62" s="1"/>
      <c r="I62" s="1"/>
      <c r="J62" s="1"/>
    </row>
    <row r="63" ht="12.75" customHeight="1">
      <c r="A63" s="10"/>
      <c r="B63" s="12"/>
      <c r="C63" s="26" t="s">
        <v>58</v>
      </c>
      <c r="D63" s="27">
        <f>SUM(D29+D42+D50+D54+D62)</f>
        <v>0</v>
      </c>
      <c r="E63" s="12"/>
      <c r="F63" s="1"/>
      <c r="G63" s="1"/>
      <c r="H63" s="1"/>
      <c r="I63" s="1"/>
      <c r="J63" s="1"/>
    </row>
    <row r="64" ht="12.75" customHeight="1">
      <c r="A64" s="1"/>
      <c r="B64" s="2"/>
      <c r="C64" s="4"/>
      <c r="D64" s="4"/>
      <c r="E64" s="2"/>
      <c r="F64" s="1"/>
      <c r="G64" s="1"/>
      <c r="H64" s="1"/>
      <c r="I64" s="1"/>
      <c r="J64" s="1"/>
    </row>
    <row r="65" ht="12.75" customHeight="1">
      <c r="A65" s="28" t="s">
        <v>59</v>
      </c>
      <c r="B65" s="2"/>
      <c r="C65" s="2"/>
      <c r="D65" s="2"/>
      <c r="E65" s="2"/>
      <c r="F65" s="1"/>
      <c r="G65" s="1"/>
      <c r="H65" s="1"/>
      <c r="I65" s="1"/>
      <c r="J65" s="1"/>
    </row>
    <row r="66" ht="12.75" customHeight="1">
      <c r="A66" s="1"/>
      <c r="B66" s="2"/>
      <c r="C66" s="2"/>
      <c r="D66" s="2"/>
      <c r="E66" s="2"/>
      <c r="F66" s="1"/>
      <c r="G66" s="1"/>
      <c r="H66" s="1"/>
      <c r="I66" s="1"/>
      <c r="J66" s="1"/>
    </row>
    <row r="67" ht="12.75" customHeight="1">
      <c r="A67" s="28" t="s">
        <v>60</v>
      </c>
      <c r="B67" s="2"/>
      <c r="C67" s="2"/>
      <c r="D67" s="2"/>
      <c r="E67" s="2"/>
      <c r="F67" s="1"/>
      <c r="G67" s="1"/>
      <c r="H67" s="1"/>
      <c r="I67" s="1"/>
      <c r="J67" s="1"/>
    </row>
    <row r="68" ht="15.0" customHeight="1">
      <c r="A68" s="5"/>
      <c r="B68" s="2"/>
      <c r="C68" s="2"/>
      <c r="D68" s="2"/>
      <c r="E68" s="2"/>
      <c r="F68" s="29"/>
      <c r="G68" s="29"/>
      <c r="H68" s="30"/>
      <c r="I68" s="30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5.0" customHeight="1">
      <c r="A69" s="32" t="s">
        <v>61</v>
      </c>
      <c r="B69" s="2"/>
      <c r="C69" s="2"/>
      <c r="D69" s="2"/>
      <c r="E69" s="2"/>
      <c r="F69" s="33"/>
      <c r="G69" s="33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2.75" customHeight="1">
      <c r="A70" s="34" t="s">
        <v>62</v>
      </c>
      <c r="B70" s="2"/>
      <c r="C70" s="2"/>
      <c r="D70" s="2"/>
      <c r="E70" s="2"/>
      <c r="F70" s="1"/>
      <c r="G70" s="1"/>
      <c r="H70" s="1"/>
      <c r="I70" s="1"/>
      <c r="J70" s="1"/>
    </row>
    <row r="71" ht="12.75" customHeight="1">
      <c r="A71" s="33" t="s">
        <v>63</v>
      </c>
      <c r="B71" s="2"/>
      <c r="C71" s="2"/>
      <c r="D71" s="2"/>
      <c r="E71" s="2"/>
      <c r="F71" s="1"/>
      <c r="G71" s="1"/>
      <c r="H71" s="1"/>
      <c r="I71" s="1"/>
      <c r="J71" s="1"/>
    </row>
    <row r="72" ht="12.75" customHeight="1">
      <c r="A72" s="35" t="s">
        <v>64</v>
      </c>
      <c r="B72" s="36"/>
      <c r="C72" s="36"/>
      <c r="D72" s="36"/>
      <c r="E72" s="36"/>
      <c r="F72" s="1"/>
      <c r="G72" s="1"/>
      <c r="H72" s="1"/>
      <c r="I72" s="1"/>
      <c r="J72" s="1"/>
    </row>
    <row r="73" ht="12.75" customHeight="1">
      <c r="A73" s="37" t="s">
        <v>65</v>
      </c>
      <c r="B73" s="38"/>
      <c r="C73" s="38"/>
      <c r="D73" s="38"/>
      <c r="E73" s="38"/>
      <c r="F73" s="1"/>
      <c r="G73" s="1"/>
      <c r="H73" s="1"/>
      <c r="I73" s="1"/>
      <c r="J73" s="1"/>
    </row>
    <row r="74" ht="12.75" customHeight="1">
      <c r="A74" s="29" t="s">
        <v>66</v>
      </c>
      <c r="B74" s="2"/>
      <c r="C74" s="2"/>
      <c r="D74" s="2"/>
      <c r="E74" s="2"/>
      <c r="F74" s="1"/>
      <c r="G74" s="1"/>
      <c r="H74" s="1"/>
      <c r="I74" s="1"/>
      <c r="J74" s="1"/>
    </row>
    <row r="75" ht="12.75" customHeight="1">
      <c r="A75" s="5"/>
      <c r="B75" s="2"/>
      <c r="C75" s="2"/>
      <c r="D75" s="2"/>
      <c r="E75" s="2"/>
      <c r="F75" s="1"/>
      <c r="G75" s="1"/>
      <c r="H75" s="1"/>
      <c r="I75" s="1"/>
      <c r="J75" s="1"/>
    </row>
    <row r="76" ht="12.75" customHeight="1">
      <c r="A76" s="5"/>
      <c r="B76" s="2"/>
      <c r="C76" s="2"/>
      <c r="D76" s="2"/>
      <c r="E76" s="2"/>
      <c r="F76" s="1"/>
      <c r="G76" s="1"/>
      <c r="H76" s="1"/>
      <c r="I76" s="1"/>
      <c r="J76" s="1"/>
    </row>
    <row r="77" ht="12.75" customHeight="1">
      <c r="A77" s="1"/>
      <c r="B77" s="2"/>
      <c r="C77" s="2"/>
      <c r="D77" s="2"/>
      <c r="E77" s="2"/>
      <c r="F77" s="1"/>
      <c r="G77" s="1"/>
      <c r="H77" s="1"/>
      <c r="I77" s="1"/>
      <c r="J77" s="1"/>
    </row>
    <row r="78" ht="12.75" customHeight="1">
      <c r="A78" s="1"/>
      <c r="B78" s="2"/>
      <c r="C78" s="2"/>
      <c r="D78" s="2"/>
      <c r="E78" s="2"/>
      <c r="F78" s="1"/>
      <c r="G78" s="1"/>
      <c r="H78" s="1"/>
      <c r="I78" s="1"/>
      <c r="J78" s="1"/>
    </row>
    <row r="79" ht="12.75" customHeight="1">
      <c r="A79" s="1"/>
      <c r="B79" s="2"/>
      <c r="C79" s="2"/>
      <c r="D79" s="2"/>
      <c r="E79" s="2"/>
      <c r="F79" s="1"/>
      <c r="G79" s="1"/>
      <c r="H79" s="1"/>
      <c r="I79" s="1"/>
      <c r="J79" s="1"/>
    </row>
    <row r="80" ht="12.75" customHeight="1">
      <c r="A80" s="1"/>
      <c r="B80" s="2"/>
      <c r="C80" s="2"/>
      <c r="D80" s="2"/>
      <c r="E80" s="2"/>
      <c r="F80" s="1"/>
      <c r="G80" s="1"/>
      <c r="H80" s="1"/>
      <c r="I80" s="1"/>
      <c r="J80" s="1"/>
    </row>
    <row r="81" ht="12.75" customHeight="1">
      <c r="A81" s="1"/>
      <c r="B81" s="2"/>
      <c r="C81" s="2"/>
      <c r="D81" s="2"/>
      <c r="E81" s="2"/>
      <c r="F81" s="1"/>
      <c r="G81" s="1"/>
      <c r="H81" s="1"/>
      <c r="I81" s="1"/>
      <c r="J81" s="1"/>
    </row>
    <row r="82" ht="12.75" customHeight="1">
      <c r="A82" s="1"/>
      <c r="B82" s="2"/>
      <c r="C82" s="2"/>
      <c r="D82" s="2"/>
      <c r="E82" s="2"/>
      <c r="F82" s="1"/>
      <c r="G82" s="1"/>
      <c r="H82" s="1"/>
      <c r="I82" s="1"/>
      <c r="J82" s="1"/>
    </row>
    <row r="83" ht="12.75" customHeight="1">
      <c r="A83" s="1"/>
      <c r="B83" s="2"/>
      <c r="C83" s="2"/>
      <c r="D83" s="2"/>
      <c r="E83" s="2"/>
      <c r="F83" s="1"/>
      <c r="G83" s="1"/>
      <c r="H83" s="1"/>
      <c r="I83" s="1"/>
      <c r="J83" s="1"/>
    </row>
    <row r="84" ht="12.75" customHeight="1">
      <c r="A84" s="1"/>
      <c r="B84" s="2"/>
      <c r="C84" s="2"/>
      <c r="D84" s="2"/>
      <c r="E84" s="2"/>
      <c r="F84" s="1"/>
      <c r="G84" s="1"/>
      <c r="H84" s="1"/>
      <c r="I84" s="1"/>
      <c r="J84" s="1"/>
    </row>
    <row r="85" ht="12.75" customHeight="1">
      <c r="A85" s="1"/>
      <c r="B85" s="2"/>
      <c r="C85" s="2"/>
      <c r="D85" s="2"/>
      <c r="E85" s="2"/>
      <c r="F85" s="1"/>
      <c r="G85" s="1"/>
      <c r="H85" s="1"/>
      <c r="I85" s="1"/>
      <c r="J85" s="1"/>
    </row>
    <row r="86" ht="12.75" customHeight="1">
      <c r="A86" s="1"/>
      <c r="B86" s="2"/>
      <c r="C86" s="2"/>
      <c r="D86" s="2"/>
      <c r="E86" s="2"/>
      <c r="F86" s="1"/>
      <c r="G86" s="1"/>
      <c r="H86" s="1"/>
      <c r="I86" s="1"/>
      <c r="J86" s="1"/>
    </row>
    <row r="87" ht="12.75" customHeight="1">
      <c r="A87" s="1"/>
      <c r="B87" s="2"/>
      <c r="C87" s="2"/>
      <c r="D87" s="2"/>
      <c r="E87" s="2"/>
      <c r="F87" s="1"/>
      <c r="G87" s="1"/>
      <c r="H87" s="1"/>
      <c r="I87" s="1"/>
      <c r="J87" s="1"/>
    </row>
    <row r="88" ht="12.75" customHeight="1">
      <c r="A88" s="1"/>
      <c r="B88" s="2"/>
      <c r="C88" s="2"/>
      <c r="D88" s="2"/>
      <c r="E88" s="2"/>
      <c r="F88" s="1"/>
      <c r="G88" s="1"/>
      <c r="H88" s="1"/>
      <c r="I88" s="1"/>
      <c r="J88" s="1"/>
    </row>
    <row r="89" ht="12.75" customHeight="1">
      <c r="A89" s="1"/>
      <c r="B89" s="2"/>
      <c r="C89" s="2"/>
      <c r="D89" s="2"/>
      <c r="E89" s="2"/>
      <c r="F89" s="1"/>
      <c r="G89" s="1"/>
      <c r="H89" s="1"/>
      <c r="I89" s="1"/>
      <c r="J89" s="1"/>
    </row>
    <row r="90" ht="12.75" customHeight="1">
      <c r="A90" s="1"/>
      <c r="B90" s="2"/>
      <c r="C90" s="2"/>
      <c r="D90" s="2"/>
      <c r="E90" s="2"/>
      <c r="F90" s="1"/>
      <c r="G90" s="1"/>
      <c r="H90" s="1"/>
      <c r="I90" s="1"/>
      <c r="J90" s="1"/>
    </row>
    <row r="91" ht="12.75" customHeight="1">
      <c r="A91" s="1"/>
      <c r="B91" s="2"/>
      <c r="C91" s="2"/>
      <c r="D91" s="2"/>
      <c r="E91" s="2"/>
      <c r="F91" s="1"/>
      <c r="G91" s="1"/>
      <c r="H91" s="1"/>
      <c r="I91" s="1"/>
      <c r="J91" s="1"/>
    </row>
    <row r="92" ht="12.75" customHeight="1">
      <c r="A92" s="1"/>
      <c r="B92" s="2"/>
      <c r="C92" s="2"/>
      <c r="D92" s="2"/>
      <c r="E92" s="2"/>
      <c r="F92" s="1"/>
      <c r="G92" s="1"/>
      <c r="H92" s="1"/>
      <c r="I92" s="1"/>
      <c r="J92" s="1"/>
    </row>
    <row r="93" ht="12.75" customHeight="1">
      <c r="A93" s="1"/>
      <c r="B93" s="2"/>
      <c r="C93" s="2"/>
      <c r="D93" s="2"/>
      <c r="E93" s="2"/>
      <c r="F93" s="1"/>
      <c r="G93" s="1"/>
      <c r="H93" s="1"/>
      <c r="I93" s="1"/>
      <c r="J93" s="1"/>
    </row>
    <row r="94" ht="12.75" customHeight="1">
      <c r="A94" s="1"/>
      <c r="B94" s="2"/>
      <c r="C94" s="2"/>
      <c r="D94" s="2"/>
      <c r="E94" s="2"/>
      <c r="F94" s="1"/>
      <c r="G94" s="1"/>
      <c r="H94" s="1"/>
      <c r="I94" s="1"/>
      <c r="J94" s="1"/>
    </row>
    <row r="95" ht="12.75" customHeight="1">
      <c r="A95" s="1"/>
      <c r="B95" s="2"/>
      <c r="C95" s="2"/>
      <c r="D95" s="2"/>
      <c r="E95" s="2"/>
      <c r="F95" s="1"/>
      <c r="G95" s="1"/>
      <c r="H95" s="1"/>
      <c r="I95" s="1"/>
      <c r="J95" s="1"/>
    </row>
    <row r="96" ht="12.75" customHeight="1">
      <c r="A96" s="1"/>
      <c r="B96" s="2"/>
      <c r="C96" s="2"/>
      <c r="D96" s="2"/>
      <c r="E96" s="2"/>
      <c r="F96" s="1"/>
      <c r="G96" s="1"/>
      <c r="H96" s="1"/>
      <c r="I96" s="1"/>
      <c r="J96" s="1"/>
    </row>
    <row r="97" ht="12.75" customHeight="1">
      <c r="A97" s="1"/>
      <c r="B97" s="2"/>
      <c r="C97" s="2"/>
      <c r="D97" s="2"/>
      <c r="E97" s="2"/>
      <c r="F97" s="1"/>
      <c r="G97" s="1"/>
      <c r="H97" s="1"/>
      <c r="I97" s="1"/>
      <c r="J97" s="1"/>
    </row>
    <row r="98" ht="12.75" customHeight="1">
      <c r="A98" s="1"/>
      <c r="B98" s="2"/>
      <c r="C98" s="2"/>
      <c r="D98" s="2"/>
      <c r="E98" s="2"/>
      <c r="F98" s="1"/>
      <c r="G98" s="1"/>
      <c r="H98" s="1"/>
      <c r="I98" s="1"/>
      <c r="J98" s="1"/>
    </row>
    <row r="99" ht="12.75" customHeight="1">
      <c r="A99" s="1"/>
      <c r="B99" s="2"/>
      <c r="C99" s="2"/>
      <c r="D99" s="2"/>
      <c r="E99" s="2"/>
      <c r="F99" s="1"/>
      <c r="G99" s="1"/>
      <c r="H99" s="1"/>
      <c r="I99" s="1"/>
      <c r="J99" s="1"/>
    </row>
    <row r="100" ht="12.7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</row>
    <row r="101" ht="12.7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</row>
    <row r="102" ht="12.7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</row>
    <row r="103" ht="12.7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</row>
    <row r="104" ht="12.7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</row>
    <row r="105" ht="12.7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</row>
    <row r="106" ht="12.7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</row>
    <row r="107" ht="12.7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</row>
    <row r="108" ht="12.7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</row>
    <row r="109" ht="12.7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</row>
    <row r="110" ht="12.7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</row>
    <row r="111" ht="12.7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</row>
    <row r="112" ht="12.7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</row>
    <row r="113" ht="12.7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</row>
    <row r="114" ht="12.7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</row>
    <row r="115" ht="12.7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</row>
    <row r="116" ht="12.7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</row>
    <row r="117" ht="12.7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</row>
    <row r="118" ht="12.7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</row>
    <row r="119" ht="12.7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</row>
    <row r="120" ht="12.7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</row>
    <row r="121" ht="12.7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</row>
    <row r="122" ht="12.7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</row>
    <row r="123" ht="12.7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</row>
    <row r="124" ht="12.7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</row>
    <row r="125" ht="12.7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</row>
    <row r="126" ht="12.7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</row>
    <row r="127" ht="12.7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</row>
    <row r="128" ht="12.7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</row>
    <row r="129" ht="12.7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</row>
    <row r="130" ht="12.7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</row>
    <row r="131" ht="12.7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</row>
    <row r="132" ht="12.7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</row>
    <row r="133" ht="12.7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</row>
    <row r="134" ht="12.7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</row>
    <row r="135" ht="12.7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</row>
    <row r="136" ht="12.7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</row>
    <row r="137" ht="12.7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</row>
    <row r="138" ht="12.7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</row>
    <row r="139" ht="12.7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</row>
    <row r="140" ht="12.7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</row>
    <row r="141" ht="12.7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</row>
    <row r="142" ht="12.7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</row>
    <row r="143" ht="12.7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</row>
    <row r="144" ht="12.7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</row>
    <row r="145" ht="12.7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</row>
    <row r="146" ht="12.7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</row>
    <row r="147" ht="12.7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</row>
    <row r="148" ht="12.7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</row>
    <row r="149" ht="12.7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</row>
    <row r="150" ht="12.7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</row>
    <row r="151" ht="12.7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</row>
    <row r="152" ht="12.7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</row>
    <row r="153" ht="12.7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</row>
    <row r="154" ht="12.7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</row>
    <row r="155" ht="12.7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</row>
    <row r="156" ht="12.7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</row>
    <row r="157" ht="12.7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</row>
    <row r="158" ht="12.7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</row>
    <row r="159" ht="12.7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</row>
    <row r="160" ht="12.7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</row>
    <row r="161" ht="12.7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</row>
    <row r="162" ht="12.7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</row>
    <row r="163" ht="12.7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</row>
    <row r="164" ht="12.7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</row>
    <row r="165" ht="12.7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</row>
    <row r="166" ht="12.7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</row>
    <row r="167" ht="12.7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</row>
    <row r="168" ht="12.7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</row>
    <row r="169" ht="12.7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</row>
    <row r="170" ht="12.7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</row>
    <row r="171" ht="12.7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</row>
    <row r="172" ht="12.7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</row>
    <row r="173" ht="12.7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</row>
    <row r="174" ht="12.7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</row>
    <row r="175" ht="12.7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</row>
    <row r="176" ht="12.7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</row>
    <row r="177" ht="12.7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</row>
    <row r="178" ht="12.7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</row>
    <row r="179" ht="12.7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</row>
    <row r="180" ht="12.7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</row>
    <row r="181" ht="12.7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</row>
    <row r="182" ht="12.7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</row>
    <row r="183" ht="12.7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</row>
    <row r="184" ht="12.7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</row>
    <row r="185" ht="12.7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</row>
    <row r="186" ht="12.7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</row>
    <row r="187" ht="12.7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</row>
    <row r="188" ht="12.7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</row>
    <row r="189" ht="12.7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</row>
    <row r="190" ht="12.7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</row>
    <row r="191" ht="12.7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</row>
    <row r="192" ht="12.7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</row>
    <row r="193" ht="12.7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</row>
    <row r="194" ht="12.7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</row>
    <row r="195" ht="12.7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</row>
    <row r="196" ht="12.7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</row>
    <row r="197" ht="12.7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</row>
    <row r="198" ht="12.7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</row>
    <row r="199" ht="12.7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</row>
    <row r="200" ht="12.7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</row>
    <row r="201" ht="12.7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</row>
    <row r="202" ht="12.7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</row>
    <row r="203" ht="12.7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</row>
    <row r="204" ht="12.7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</row>
    <row r="205" ht="12.7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</row>
    <row r="206" ht="12.7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</row>
    <row r="207" ht="12.7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</row>
    <row r="208" ht="12.7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</row>
    <row r="209" ht="12.7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</row>
    <row r="210" ht="12.7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</row>
    <row r="211" ht="12.7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</row>
    <row r="212" ht="12.7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</row>
    <row r="213" ht="12.7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</row>
    <row r="214" ht="12.7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</row>
    <row r="215" ht="12.7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</row>
    <row r="216" ht="12.7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</row>
    <row r="217" ht="12.7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</row>
    <row r="218" ht="12.7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</row>
    <row r="219" ht="12.7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</row>
    <row r="220" ht="12.7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</row>
    <row r="221" ht="12.7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</row>
    <row r="222" ht="12.7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</row>
    <row r="223" ht="12.7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</row>
    <row r="224" ht="12.7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</row>
    <row r="225" ht="12.7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</row>
    <row r="226" ht="12.7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</row>
    <row r="227" ht="12.7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</row>
    <row r="228" ht="12.7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</row>
    <row r="229" ht="12.7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</row>
    <row r="230" ht="12.7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</row>
    <row r="231" ht="12.7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</row>
    <row r="232" ht="12.7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</row>
    <row r="233" ht="12.7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</row>
    <row r="234" ht="12.7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</row>
    <row r="235" ht="12.7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</row>
    <row r="236" ht="12.7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</row>
    <row r="237" ht="12.7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</row>
    <row r="238" ht="12.7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</row>
    <row r="239" ht="12.7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</row>
    <row r="240" ht="12.7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</row>
    <row r="241" ht="12.7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</row>
    <row r="242" ht="12.7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</row>
    <row r="243" ht="12.7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</row>
    <row r="244" ht="12.7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</row>
    <row r="245" ht="12.7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</row>
    <row r="246" ht="12.7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</row>
    <row r="247" ht="12.7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</row>
    <row r="248" ht="12.7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</row>
    <row r="249" ht="12.7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</row>
    <row r="250" ht="12.7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</row>
    <row r="251" ht="12.7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</row>
    <row r="252" ht="12.7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</row>
    <row r="253" ht="12.7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</row>
    <row r="254" ht="12.7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</row>
    <row r="255" ht="12.7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</row>
    <row r="256" ht="12.7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</row>
    <row r="257" ht="12.7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</row>
    <row r="258" ht="12.7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</row>
    <row r="259" ht="12.7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</row>
    <row r="260" ht="12.7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</row>
    <row r="261" ht="12.7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</row>
    <row r="262" ht="12.7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</row>
    <row r="263" ht="12.7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</row>
    <row r="264" ht="12.7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</row>
    <row r="265" ht="12.7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</row>
    <row r="266" ht="12.7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</row>
    <row r="267" ht="12.7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</row>
    <row r="268" ht="12.7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</row>
    <row r="269" ht="12.7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</row>
    <row r="270" ht="12.7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</row>
    <row r="271" ht="12.7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</row>
    <row r="272" ht="12.7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</row>
    <row r="273" ht="12.7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</row>
    <row r="274" ht="12.7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</row>
    <row r="275" ht="12.7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</row>
    <row r="276" ht="12.7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</row>
    <row r="277" ht="12.7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</row>
    <row r="278" ht="12.7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</row>
    <row r="279" ht="12.7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</row>
    <row r="280" ht="12.7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</row>
    <row r="281" ht="12.7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</row>
    <row r="282" ht="12.7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</row>
    <row r="283" ht="12.7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</row>
    <row r="284" ht="12.7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</row>
    <row r="285" ht="12.7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</row>
    <row r="286" ht="12.7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</row>
    <row r="287" ht="12.7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</row>
    <row r="288" ht="12.7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</row>
    <row r="289" ht="12.7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</row>
    <row r="290" ht="12.7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</row>
    <row r="291" ht="12.7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</row>
    <row r="292" ht="12.7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</row>
    <row r="293" ht="12.7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</row>
    <row r="294" ht="12.7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</row>
    <row r="295" ht="12.7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</row>
    <row r="296" ht="12.7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</row>
    <row r="297" ht="12.7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</row>
    <row r="298" ht="12.7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</row>
    <row r="299" ht="12.7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</row>
    <row r="300" ht="12.7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</row>
    <row r="301" ht="12.7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</row>
    <row r="302" ht="12.7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</row>
    <row r="303" ht="12.7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</row>
    <row r="304" ht="12.7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</row>
    <row r="305" ht="12.7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</row>
    <row r="306" ht="12.7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</row>
    <row r="307" ht="12.7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</row>
    <row r="308" ht="12.7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</row>
    <row r="309" ht="12.7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</row>
    <row r="310" ht="12.7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</row>
    <row r="311" ht="12.7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</row>
    <row r="312" ht="12.7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</row>
    <row r="313" ht="12.7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</row>
    <row r="314" ht="12.7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</row>
    <row r="315" ht="12.7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</row>
    <row r="316" ht="12.7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</row>
    <row r="317" ht="12.7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</row>
    <row r="318" ht="12.7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</row>
    <row r="319" ht="12.7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</row>
    <row r="320" ht="12.7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</row>
    <row r="321" ht="12.7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</row>
    <row r="322" ht="12.7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</row>
    <row r="323" ht="12.7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</row>
    <row r="324" ht="12.7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</row>
    <row r="325" ht="12.7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</row>
    <row r="326" ht="12.7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</row>
    <row r="327" ht="12.7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</row>
    <row r="328" ht="12.7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</row>
    <row r="329" ht="12.7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</row>
    <row r="330" ht="12.7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</row>
    <row r="331" ht="12.7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</row>
    <row r="332" ht="12.7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</row>
    <row r="333" ht="12.7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</row>
    <row r="334" ht="12.7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</row>
    <row r="335" ht="12.7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</row>
    <row r="336" ht="12.7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</row>
    <row r="337" ht="12.7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</row>
    <row r="338" ht="12.7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</row>
    <row r="339" ht="12.7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</row>
    <row r="340" ht="12.7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</row>
    <row r="341" ht="12.7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</row>
    <row r="342" ht="12.7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</row>
    <row r="343" ht="12.7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</row>
    <row r="344" ht="12.7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</row>
    <row r="345" ht="12.7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</row>
    <row r="346" ht="12.7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</row>
    <row r="347" ht="12.7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</row>
    <row r="348" ht="12.7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</row>
    <row r="349" ht="12.7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</row>
    <row r="350" ht="12.7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</row>
    <row r="351" ht="12.7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</row>
    <row r="352" ht="12.7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</row>
    <row r="353" ht="12.7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</row>
    <row r="354" ht="12.7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</row>
    <row r="355" ht="12.7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</row>
    <row r="356" ht="12.7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</row>
    <row r="357" ht="12.7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</row>
    <row r="358" ht="12.7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</row>
    <row r="359" ht="12.7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</row>
    <row r="360" ht="12.7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</row>
    <row r="361" ht="12.7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</row>
    <row r="362" ht="12.7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</row>
    <row r="363" ht="12.7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</row>
    <row r="364" ht="12.7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</row>
    <row r="365" ht="12.7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</row>
    <row r="366" ht="12.7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</row>
    <row r="367" ht="12.7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</row>
    <row r="368" ht="12.7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</row>
    <row r="369" ht="12.7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</row>
    <row r="370" ht="12.7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</row>
    <row r="371" ht="12.7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</row>
    <row r="372" ht="12.7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</row>
    <row r="373" ht="12.7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</row>
    <row r="374" ht="12.7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</row>
    <row r="375" ht="12.7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</row>
    <row r="376" ht="12.7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</row>
    <row r="377" ht="12.7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</row>
    <row r="378" ht="12.7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</row>
    <row r="379" ht="12.7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</row>
    <row r="380" ht="12.7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</row>
    <row r="381" ht="12.7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</row>
    <row r="382" ht="12.7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</row>
    <row r="383" ht="12.7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</row>
    <row r="384" ht="12.7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</row>
    <row r="385" ht="12.7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</row>
    <row r="386" ht="12.7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</row>
    <row r="387" ht="12.7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</row>
    <row r="388" ht="12.7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</row>
    <row r="389" ht="12.7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</row>
    <row r="390" ht="12.7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</row>
    <row r="391" ht="12.7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</row>
    <row r="392" ht="12.7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</row>
    <row r="393" ht="12.7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</row>
    <row r="394" ht="12.7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</row>
    <row r="395" ht="12.7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</row>
    <row r="396" ht="12.7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</row>
    <row r="397" ht="12.7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</row>
    <row r="398" ht="12.7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</row>
    <row r="399" ht="12.7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</row>
    <row r="400" ht="12.7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</row>
    <row r="401" ht="12.7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</row>
    <row r="402" ht="12.7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</row>
    <row r="403" ht="12.7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</row>
    <row r="404" ht="12.7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</row>
    <row r="405" ht="12.7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</row>
    <row r="406" ht="12.7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</row>
    <row r="407" ht="12.7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</row>
    <row r="408" ht="12.7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</row>
    <row r="409" ht="12.7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</row>
    <row r="410" ht="12.7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</row>
    <row r="411" ht="12.7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</row>
    <row r="412" ht="12.7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</row>
    <row r="413" ht="12.7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</row>
    <row r="414" ht="12.7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</row>
    <row r="415" ht="12.7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</row>
    <row r="416" ht="12.7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</row>
    <row r="417" ht="12.7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</row>
    <row r="418" ht="12.7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</row>
    <row r="419" ht="12.7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</row>
    <row r="420" ht="12.7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</row>
    <row r="421" ht="12.7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</row>
    <row r="422" ht="12.7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</row>
    <row r="423" ht="12.7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</row>
    <row r="424" ht="12.7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</row>
    <row r="425" ht="12.7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</row>
    <row r="426" ht="12.7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</row>
    <row r="427" ht="12.7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</row>
    <row r="428" ht="12.7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</row>
    <row r="429" ht="12.7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</row>
    <row r="430" ht="12.7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</row>
    <row r="431" ht="12.7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</row>
    <row r="432" ht="12.7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</row>
    <row r="433" ht="12.7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</row>
    <row r="434" ht="12.7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</row>
    <row r="435" ht="12.7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</row>
    <row r="436" ht="12.7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</row>
    <row r="437" ht="12.7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</row>
    <row r="438" ht="12.7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</row>
    <row r="439" ht="12.7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</row>
    <row r="440" ht="12.7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</row>
    <row r="441" ht="12.7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</row>
    <row r="442" ht="12.7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</row>
    <row r="443" ht="12.7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</row>
    <row r="444" ht="12.7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</row>
    <row r="445" ht="12.7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</row>
    <row r="446" ht="12.7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</row>
    <row r="447" ht="12.7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</row>
    <row r="448" ht="12.7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</row>
    <row r="449" ht="12.7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</row>
    <row r="450" ht="12.7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</row>
    <row r="451" ht="12.7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</row>
    <row r="452" ht="12.7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</row>
    <row r="453" ht="12.7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</row>
    <row r="454" ht="12.7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</row>
    <row r="455" ht="12.7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</row>
    <row r="456" ht="12.7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</row>
    <row r="457" ht="12.7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</row>
    <row r="458" ht="12.7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</row>
    <row r="459" ht="12.7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</row>
    <row r="460" ht="12.7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</row>
    <row r="461" ht="12.7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</row>
    <row r="462" ht="12.7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</row>
    <row r="463" ht="12.7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</row>
    <row r="464" ht="12.7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</row>
    <row r="465" ht="12.7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</row>
    <row r="466" ht="12.7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</row>
    <row r="467" ht="12.7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</row>
    <row r="468" ht="12.7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</row>
    <row r="469" ht="12.7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</row>
    <row r="470" ht="12.7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</row>
    <row r="471" ht="12.7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</row>
    <row r="472" ht="12.7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</row>
    <row r="473" ht="12.7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</row>
    <row r="474" ht="12.7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</row>
    <row r="475" ht="12.7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</row>
    <row r="476" ht="12.7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</row>
    <row r="477" ht="12.7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</row>
    <row r="478" ht="12.7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</row>
    <row r="479" ht="12.7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</row>
    <row r="480" ht="12.7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</row>
    <row r="481" ht="12.7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</row>
    <row r="482" ht="12.7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</row>
    <row r="483" ht="12.7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</row>
    <row r="484" ht="12.7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</row>
    <row r="485" ht="12.7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</row>
    <row r="486" ht="12.7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</row>
    <row r="487" ht="12.7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</row>
    <row r="488" ht="12.7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</row>
    <row r="489" ht="12.7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</row>
    <row r="490" ht="12.7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</row>
    <row r="491" ht="12.7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</row>
    <row r="492" ht="12.7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</row>
    <row r="493" ht="12.7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</row>
    <row r="494" ht="12.7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</row>
    <row r="495" ht="12.7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</row>
    <row r="496" ht="12.7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</row>
    <row r="497" ht="12.7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</row>
    <row r="498" ht="12.7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</row>
    <row r="499" ht="12.7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</row>
    <row r="500" ht="12.7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</row>
    <row r="501" ht="12.7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</row>
    <row r="502" ht="12.7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</row>
    <row r="503" ht="12.7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</row>
    <row r="504" ht="12.7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</row>
    <row r="505" ht="12.7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</row>
    <row r="506" ht="12.7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</row>
    <row r="507" ht="12.7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</row>
    <row r="508" ht="12.7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</row>
    <row r="509" ht="12.7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</row>
    <row r="510" ht="12.7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</row>
    <row r="511" ht="12.7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</row>
    <row r="512" ht="12.7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</row>
    <row r="513" ht="12.7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</row>
    <row r="514" ht="12.7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</row>
    <row r="515" ht="12.7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</row>
    <row r="516" ht="12.7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</row>
    <row r="517" ht="12.7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</row>
    <row r="518" ht="12.7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</row>
    <row r="519" ht="12.7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</row>
    <row r="520" ht="12.7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</row>
    <row r="521" ht="12.7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</row>
    <row r="522" ht="12.7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</row>
    <row r="523" ht="12.7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</row>
    <row r="524" ht="12.7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</row>
    <row r="525" ht="12.7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</row>
    <row r="526" ht="12.7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</row>
    <row r="527" ht="12.7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</row>
    <row r="528" ht="12.7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</row>
    <row r="529" ht="12.7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</row>
    <row r="530" ht="12.7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</row>
    <row r="531" ht="12.7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</row>
    <row r="532" ht="12.7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</row>
    <row r="533" ht="12.7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</row>
    <row r="534" ht="12.7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</row>
    <row r="535" ht="12.7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</row>
    <row r="536" ht="12.7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</row>
    <row r="537" ht="12.7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</row>
    <row r="538" ht="12.7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</row>
    <row r="539" ht="12.7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</row>
    <row r="540" ht="12.7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</row>
    <row r="541" ht="12.7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</row>
    <row r="542" ht="12.7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</row>
    <row r="543" ht="12.7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</row>
    <row r="544" ht="12.7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</row>
    <row r="545" ht="12.7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</row>
    <row r="546" ht="12.7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</row>
    <row r="547" ht="12.7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</row>
    <row r="548" ht="12.7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</row>
    <row r="549" ht="12.7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</row>
    <row r="550" ht="12.7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</row>
    <row r="551" ht="12.7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</row>
    <row r="552" ht="12.7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</row>
    <row r="553" ht="12.7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</row>
    <row r="554" ht="12.7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</row>
    <row r="555" ht="12.7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</row>
    <row r="556" ht="12.7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</row>
    <row r="557" ht="12.7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</row>
    <row r="558" ht="12.7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</row>
    <row r="559" ht="12.7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</row>
    <row r="560" ht="12.7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</row>
    <row r="561" ht="12.7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</row>
    <row r="562" ht="12.7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</row>
    <row r="563" ht="12.7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</row>
    <row r="564" ht="12.7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</row>
    <row r="565" ht="12.7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</row>
    <row r="566" ht="12.7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</row>
    <row r="567" ht="12.7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</row>
    <row r="568" ht="12.7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</row>
    <row r="569" ht="12.7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</row>
    <row r="570" ht="12.7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</row>
    <row r="571" ht="12.7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</row>
    <row r="572" ht="12.7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</row>
    <row r="573" ht="12.7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</row>
    <row r="574" ht="12.7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</row>
    <row r="575" ht="12.7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</row>
    <row r="576" ht="12.7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</row>
    <row r="577" ht="12.7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</row>
    <row r="578" ht="12.7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</row>
    <row r="579" ht="12.7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</row>
    <row r="580" ht="12.7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</row>
    <row r="581" ht="12.7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</row>
    <row r="582" ht="12.7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</row>
    <row r="583" ht="12.7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</row>
    <row r="584" ht="12.7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</row>
    <row r="585" ht="12.7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</row>
    <row r="586" ht="12.7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</row>
    <row r="587" ht="12.7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</row>
    <row r="588" ht="12.7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</row>
    <row r="589" ht="12.7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</row>
    <row r="590" ht="12.7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</row>
    <row r="591" ht="12.7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</row>
    <row r="592" ht="12.7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</row>
    <row r="593" ht="12.7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</row>
    <row r="594" ht="12.7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</row>
    <row r="595" ht="12.7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</row>
    <row r="596" ht="12.7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</row>
    <row r="597" ht="12.7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</row>
    <row r="598" ht="12.7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</row>
    <row r="599" ht="12.7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</row>
    <row r="600" ht="12.7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</row>
    <row r="601" ht="12.7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</row>
    <row r="602" ht="12.7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</row>
    <row r="603" ht="12.7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</row>
    <row r="604" ht="12.7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</row>
    <row r="605" ht="12.7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</row>
    <row r="606" ht="12.7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</row>
    <row r="607" ht="12.7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</row>
    <row r="608" ht="12.7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</row>
    <row r="609" ht="12.7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</row>
    <row r="610" ht="12.7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</row>
    <row r="611" ht="12.7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</row>
    <row r="612" ht="12.7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</row>
    <row r="613" ht="12.7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</row>
    <row r="614" ht="12.7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</row>
    <row r="615" ht="12.7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</row>
    <row r="616" ht="12.7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</row>
    <row r="617" ht="12.7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</row>
    <row r="618" ht="12.7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</row>
    <row r="619" ht="12.7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</row>
    <row r="620" ht="12.7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</row>
    <row r="621" ht="12.7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</row>
    <row r="622" ht="12.7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</row>
    <row r="623" ht="12.7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</row>
    <row r="624" ht="12.7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</row>
    <row r="625" ht="12.7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</row>
    <row r="626" ht="12.7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</row>
    <row r="627" ht="12.7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</row>
    <row r="628" ht="12.7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</row>
    <row r="629" ht="12.7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</row>
    <row r="630" ht="12.7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</row>
    <row r="631" ht="12.7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</row>
    <row r="632" ht="12.7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</row>
    <row r="633" ht="12.7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</row>
    <row r="634" ht="12.7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</row>
    <row r="635" ht="12.7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</row>
    <row r="636" ht="12.7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</row>
    <row r="637" ht="12.7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</row>
    <row r="638" ht="12.7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</row>
    <row r="639" ht="12.7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</row>
    <row r="640" ht="12.7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</row>
    <row r="641" ht="12.7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</row>
    <row r="642" ht="12.7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</row>
    <row r="643" ht="12.7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</row>
    <row r="644" ht="12.7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</row>
    <row r="645" ht="12.7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</row>
    <row r="646" ht="12.7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</row>
    <row r="647" ht="12.7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</row>
    <row r="648" ht="12.7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</row>
    <row r="649" ht="12.7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</row>
    <row r="650" ht="12.7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</row>
    <row r="651" ht="12.7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</row>
    <row r="652" ht="12.7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</row>
    <row r="653" ht="12.7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</row>
    <row r="654" ht="12.7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</row>
    <row r="655" ht="12.7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</row>
    <row r="656" ht="12.7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</row>
    <row r="657" ht="12.7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</row>
    <row r="658" ht="12.7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</row>
    <row r="659" ht="12.7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</row>
    <row r="660" ht="12.7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</row>
    <row r="661" ht="12.7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</row>
    <row r="662" ht="12.7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</row>
    <row r="663" ht="12.7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</row>
    <row r="664" ht="12.7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</row>
    <row r="665" ht="12.7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</row>
    <row r="666" ht="12.7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</row>
    <row r="667" ht="12.7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</row>
    <row r="668" ht="12.7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</row>
    <row r="669" ht="12.7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</row>
    <row r="670" ht="12.7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</row>
    <row r="671" ht="12.7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</row>
    <row r="672" ht="12.7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</row>
    <row r="673" ht="12.7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</row>
    <row r="674" ht="12.7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</row>
    <row r="675" ht="12.7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</row>
    <row r="676" ht="12.7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</row>
    <row r="677" ht="12.7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</row>
    <row r="678" ht="12.7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</row>
    <row r="679" ht="12.7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</row>
    <row r="680" ht="12.7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</row>
    <row r="681" ht="12.7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</row>
    <row r="682" ht="12.7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</row>
    <row r="683" ht="12.7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</row>
    <row r="684" ht="12.7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</row>
    <row r="685" ht="12.7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</row>
    <row r="686" ht="12.7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</row>
    <row r="687" ht="12.7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</row>
    <row r="688" ht="12.7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</row>
    <row r="689" ht="12.7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</row>
    <row r="690" ht="12.7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</row>
    <row r="691" ht="12.7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</row>
    <row r="692" ht="12.7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</row>
    <row r="693" ht="12.7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</row>
    <row r="694" ht="12.7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</row>
    <row r="695" ht="12.7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</row>
    <row r="696" ht="12.7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</row>
    <row r="697" ht="12.7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</row>
    <row r="698" ht="12.7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</row>
    <row r="699" ht="12.7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</row>
    <row r="700" ht="12.7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</row>
    <row r="701" ht="12.7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</row>
    <row r="702" ht="12.7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</row>
    <row r="703" ht="12.7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</row>
    <row r="704" ht="12.7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</row>
    <row r="705" ht="12.7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</row>
    <row r="706" ht="12.7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</row>
    <row r="707" ht="12.7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</row>
    <row r="708" ht="12.7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</row>
    <row r="709" ht="12.7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</row>
    <row r="710" ht="12.7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</row>
    <row r="711" ht="12.7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</row>
    <row r="712" ht="12.7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</row>
    <row r="713" ht="12.7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</row>
    <row r="714" ht="12.7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</row>
    <row r="715" ht="12.7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</row>
    <row r="716" ht="12.7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</row>
    <row r="717" ht="12.7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</row>
    <row r="718" ht="12.7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</row>
    <row r="719" ht="12.7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</row>
    <row r="720" ht="12.7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</row>
    <row r="721" ht="12.7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</row>
    <row r="722" ht="12.7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</row>
    <row r="723" ht="12.7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</row>
    <row r="724" ht="12.7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</row>
    <row r="725" ht="12.7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</row>
    <row r="726" ht="12.7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</row>
    <row r="727" ht="12.7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</row>
    <row r="728" ht="12.7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</row>
    <row r="729" ht="12.7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</row>
    <row r="730" ht="12.7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</row>
    <row r="731" ht="12.7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</row>
    <row r="732" ht="12.7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</row>
    <row r="733" ht="12.7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</row>
    <row r="734" ht="12.7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</row>
    <row r="735" ht="12.7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</row>
    <row r="736" ht="12.7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</row>
    <row r="737" ht="12.7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</row>
    <row r="738" ht="12.7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</row>
    <row r="739" ht="12.7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</row>
    <row r="740" ht="12.7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</row>
    <row r="741" ht="12.7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</row>
    <row r="742" ht="12.7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</row>
    <row r="743" ht="12.7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</row>
    <row r="744" ht="12.7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</row>
    <row r="745" ht="12.7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</row>
    <row r="746" ht="12.7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</row>
    <row r="747" ht="12.7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</row>
    <row r="748" ht="12.7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</row>
    <row r="749" ht="12.7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</row>
    <row r="750" ht="12.7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</row>
    <row r="751" ht="12.7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</row>
    <row r="752" ht="12.7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</row>
    <row r="753" ht="12.7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</row>
    <row r="754" ht="12.7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</row>
    <row r="755" ht="12.7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</row>
    <row r="756" ht="12.7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</row>
    <row r="757" ht="12.7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</row>
    <row r="758" ht="12.7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</row>
    <row r="759" ht="12.7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</row>
    <row r="760" ht="12.7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</row>
    <row r="761" ht="12.7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</row>
    <row r="762" ht="12.7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</row>
    <row r="763" ht="12.7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</row>
    <row r="764" ht="12.7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</row>
    <row r="765" ht="12.7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</row>
    <row r="766" ht="12.7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</row>
    <row r="767" ht="12.7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</row>
    <row r="768" ht="12.7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</row>
    <row r="769" ht="12.7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</row>
    <row r="770" ht="12.7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</row>
    <row r="771" ht="12.7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</row>
    <row r="772" ht="12.7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</row>
    <row r="773" ht="12.7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</row>
    <row r="774" ht="12.7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</row>
    <row r="775" ht="12.7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</row>
    <row r="776" ht="12.7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</row>
    <row r="777" ht="12.7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</row>
    <row r="778" ht="12.7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</row>
    <row r="779" ht="12.7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</row>
    <row r="780" ht="12.7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</row>
    <row r="781" ht="12.7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</row>
    <row r="782" ht="12.7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</row>
    <row r="783" ht="12.7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</row>
    <row r="784" ht="12.7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</row>
    <row r="785" ht="12.7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</row>
    <row r="786" ht="12.7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</row>
    <row r="787" ht="12.7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</row>
    <row r="788" ht="12.7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</row>
    <row r="789" ht="12.7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</row>
    <row r="790" ht="12.7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</row>
    <row r="791" ht="12.7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</row>
    <row r="792" ht="12.7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</row>
    <row r="793" ht="12.7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</row>
    <row r="794" ht="12.7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</row>
    <row r="795" ht="12.7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</row>
    <row r="796" ht="12.7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</row>
    <row r="797" ht="12.7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</row>
    <row r="798" ht="12.7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</row>
    <row r="799" ht="12.7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</row>
    <row r="800" ht="12.7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</row>
    <row r="801" ht="12.7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</row>
    <row r="802" ht="12.7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</row>
    <row r="803" ht="12.7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</row>
    <row r="804" ht="12.7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</row>
    <row r="805" ht="12.7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</row>
    <row r="806" ht="12.7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</row>
    <row r="807" ht="12.7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</row>
    <row r="808" ht="12.7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</row>
    <row r="809" ht="12.7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</row>
    <row r="810" ht="12.7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</row>
    <row r="811" ht="12.7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</row>
    <row r="812" ht="12.7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</row>
    <row r="813" ht="12.7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</row>
    <row r="814" ht="12.7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</row>
    <row r="815" ht="12.7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</row>
    <row r="816" ht="12.7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</row>
    <row r="817" ht="12.7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</row>
    <row r="818" ht="12.7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</row>
    <row r="819" ht="12.7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</row>
    <row r="820" ht="12.7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</row>
    <row r="821" ht="12.7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</row>
    <row r="822" ht="12.7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</row>
    <row r="823" ht="12.7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</row>
    <row r="824" ht="12.7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</row>
    <row r="825" ht="12.7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</row>
    <row r="826" ht="12.7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</row>
    <row r="827" ht="12.7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</row>
    <row r="828" ht="12.7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</row>
    <row r="829" ht="12.7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</row>
    <row r="830" ht="12.7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</row>
    <row r="831" ht="12.7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</row>
    <row r="832" ht="12.7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</row>
    <row r="833" ht="12.7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</row>
    <row r="834" ht="12.7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</row>
    <row r="835" ht="12.7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</row>
    <row r="836" ht="12.7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</row>
    <row r="837" ht="12.7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</row>
    <row r="838" ht="12.7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</row>
    <row r="839" ht="12.7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</row>
    <row r="840" ht="12.7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</row>
    <row r="841" ht="12.7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</row>
    <row r="842" ht="12.7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</row>
    <row r="843" ht="12.7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</row>
    <row r="844" ht="12.7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</row>
    <row r="845" ht="12.7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</row>
    <row r="846" ht="12.7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</row>
    <row r="847" ht="12.7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</row>
    <row r="848" ht="12.7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</row>
    <row r="849" ht="12.7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</row>
    <row r="850" ht="12.7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</row>
    <row r="851" ht="12.7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</row>
    <row r="852" ht="12.7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</row>
    <row r="853" ht="12.7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</row>
    <row r="854" ht="12.7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</row>
    <row r="855" ht="12.7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</row>
    <row r="856" ht="12.7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</row>
    <row r="857" ht="12.7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</row>
    <row r="858" ht="12.7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</row>
    <row r="859" ht="12.7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</row>
    <row r="860" ht="12.7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</row>
    <row r="861" ht="12.7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</row>
    <row r="862" ht="12.7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</row>
    <row r="863" ht="12.7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</row>
    <row r="864" ht="12.7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</row>
    <row r="865" ht="12.7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</row>
    <row r="866" ht="12.7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</row>
    <row r="867" ht="12.7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</row>
    <row r="868" ht="12.7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</row>
    <row r="869" ht="12.7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</row>
    <row r="870" ht="12.7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</row>
    <row r="871" ht="12.7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</row>
    <row r="872" ht="12.7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</row>
    <row r="873" ht="12.7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</row>
    <row r="874" ht="12.7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</row>
    <row r="875" ht="12.7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</row>
    <row r="876" ht="12.7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</row>
    <row r="877" ht="12.7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</row>
    <row r="878" ht="12.7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</row>
    <row r="879" ht="12.7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</row>
    <row r="880" ht="12.7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</row>
    <row r="881" ht="12.7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</row>
    <row r="882" ht="12.7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</row>
    <row r="883" ht="12.7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</row>
    <row r="884" ht="12.7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</row>
    <row r="885" ht="12.7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</row>
    <row r="886" ht="12.7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</row>
    <row r="887" ht="12.7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</row>
    <row r="888" ht="12.7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</row>
    <row r="889" ht="12.7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</row>
    <row r="890" ht="12.7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</row>
    <row r="891" ht="12.7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</row>
    <row r="892" ht="12.7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</row>
    <row r="893" ht="12.7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</row>
    <row r="894" ht="12.7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</row>
    <row r="895" ht="12.7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</row>
    <row r="896" ht="12.7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</row>
    <row r="897" ht="12.7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</row>
    <row r="898" ht="12.7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</row>
    <row r="899" ht="12.7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</row>
    <row r="900" ht="12.7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</row>
    <row r="901" ht="12.7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</row>
    <row r="902" ht="12.7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</row>
    <row r="903" ht="12.7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</row>
    <row r="904" ht="12.7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</row>
    <row r="905" ht="12.7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</row>
    <row r="906" ht="12.7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</row>
    <row r="907" ht="12.7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</row>
    <row r="908" ht="12.7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</row>
    <row r="909" ht="12.7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</row>
    <row r="910" ht="12.7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</row>
    <row r="911" ht="12.7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</row>
    <row r="912" ht="12.7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</row>
    <row r="913" ht="12.7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</row>
    <row r="914" ht="12.7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</row>
    <row r="915" ht="12.7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</row>
    <row r="916" ht="12.7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</row>
    <row r="917" ht="12.7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</row>
    <row r="918" ht="12.7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</row>
    <row r="919" ht="12.7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</row>
    <row r="920" ht="12.7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</row>
    <row r="921" ht="12.7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</row>
    <row r="922" ht="12.7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</row>
    <row r="923" ht="12.7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</row>
    <row r="924" ht="12.7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</row>
    <row r="925" ht="12.7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</row>
    <row r="926" ht="12.7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</row>
    <row r="927" ht="12.7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</row>
    <row r="928" ht="12.7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</row>
    <row r="929" ht="12.7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</row>
    <row r="930" ht="12.7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</row>
    <row r="931" ht="12.7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</row>
    <row r="932" ht="12.7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</row>
    <row r="933" ht="12.7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</row>
    <row r="934" ht="12.7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</row>
    <row r="935" ht="12.7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</row>
    <row r="936" ht="12.7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</row>
    <row r="937" ht="12.7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</row>
    <row r="938" ht="12.7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</row>
    <row r="939" ht="12.7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</row>
    <row r="940" ht="12.7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</row>
    <row r="941" ht="12.7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</row>
    <row r="942" ht="12.7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</row>
    <row r="943" ht="12.7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</row>
    <row r="944" ht="12.7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</row>
    <row r="945" ht="12.7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</row>
    <row r="946" ht="12.7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</row>
    <row r="947" ht="12.7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</row>
    <row r="948" ht="12.7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</row>
    <row r="949" ht="12.7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</row>
    <row r="950" ht="12.7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</row>
    <row r="951" ht="12.7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</row>
    <row r="952" ht="12.7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</row>
    <row r="953" ht="12.7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</row>
    <row r="954" ht="12.7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</row>
    <row r="955" ht="12.7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</row>
    <row r="956" ht="12.7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</row>
    <row r="957" ht="12.7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</row>
    <row r="958" ht="12.7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</row>
    <row r="959" ht="12.7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</row>
    <row r="960" ht="12.7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</row>
    <row r="961" ht="12.7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</row>
    <row r="962" ht="12.7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</row>
    <row r="963" ht="12.7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</row>
    <row r="964" ht="12.7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</row>
    <row r="965" ht="12.7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</row>
    <row r="966" ht="12.7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</row>
    <row r="967" ht="12.7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</row>
    <row r="968" ht="12.7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</row>
    <row r="969" ht="12.7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</row>
    <row r="970" ht="12.7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</row>
    <row r="971" ht="12.7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</row>
    <row r="972" ht="12.7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</row>
    <row r="973" ht="12.7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</row>
    <row r="974" ht="12.7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</row>
    <row r="975" ht="12.7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</row>
    <row r="976" ht="12.7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</row>
    <row r="977" ht="12.7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</row>
    <row r="978" ht="12.7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</row>
    <row r="979" ht="12.7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</row>
    <row r="980" ht="12.7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</row>
    <row r="981" ht="12.7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</row>
    <row r="982" ht="12.7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</row>
    <row r="983" ht="12.7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</row>
    <row r="984" ht="12.7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</row>
    <row r="985" ht="12.7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</row>
    <row r="986" ht="12.7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</row>
    <row r="987" ht="12.7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</row>
    <row r="988" ht="12.7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</row>
    <row r="989" ht="12.7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</row>
    <row r="990" ht="12.7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</row>
    <row r="991" ht="12.7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</row>
    <row r="992" ht="12.7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</row>
    <row r="993" ht="12.7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</row>
    <row r="994" ht="12.7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</row>
    <row r="995" ht="12.7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</row>
    <row r="996" ht="12.7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</row>
    <row r="997" ht="12.7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</row>
    <row r="998" ht="12.7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</row>
    <row r="999" ht="12.7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</row>
    <row r="1000" ht="12.7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6.0"/>
    <col customWidth="1" min="2" max="2" width="7.0"/>
    <col customWidth="1" min="3" max="3" width="7.13"/>
    <col customWidth="1" min="4" max="4" width="7.0"/>
    <col customWidth="1" min="5" max="5" width="19.75"/>
    <col customWidth="1" min="6" max="26" width="8.0"/>
  </cols>
  <sheetData>
    <row r="1" ht="15.75" customHeight="1">
      <c r="A1" s="39" t="s">
        <v>67</v>
      </c>
      <c r="B1" s="1"/>
    </row>
    <row r="2" ht="12.75" customHeight="1">
      <c r="A2" s="1"/>
      <c r="B2" s="1"/>
    </row>
    <row r="3" ht="16.5" customHeight="1">
      <c r="A3" s="39" t="s">
        <v>68</v>
      </c>
      <c r="B3" s="1"/>
    </row>
    <row r="4" ht="13.5" customHeight="1">
      <c r="A4" s="40" t="s">
        <v>69</v>
      </c>
      <c r="B4" s="41" t="s">
        <v>70</v>
      </c>
      <c r="D4" s="42" t="s">
        <v>8</v>
      </c>
      <c r="E4" s="43" t="s">
        <v>71</v>
      </c>
    </row>
    <row r="5" ht="12.75" customHeight="1">
      <c r="A5" s="1" t="s">
        <v>72</v>
      </c>
      <c r="B5" s="44">
        <v>1.0</v>
      </c>
      <c r="D5" s="45">
        <f>B5*0.5</f>
        <v>0.5</v>
      </c>
      <c r="E5" s="1" t="s">
        <v>73</v>
      </c>
    </row>
    <row r="6" ht="12.75" customHeight="1">
      <c r="A6" s="1" t="s">
        <v>74</v>
      </c>
      <c r="B6" s="46">
        <v>1.0</v>
      </c>
      <c r="D6" s="47">
        <f>B6*1</f>
        <v>1</v>
      </c>
      <c r="E6" s="1" t="s">
        <v>75</v>
      </c>
    </row>
    <row r="7" ht="12.75" customHeight="1">
      <c r="A7" s="1" t="s">
        <v>76</v>
      </c>
      <c r="B7" s="46">
        <v>1.0</v>
      </c>
      <c r="D7" s="47">
        <f>B7*2.5</f>
        <v>2.5</v>
      </c>
      <c r="E7" s="1" t="s">
        <v>77</v>
      </c>
    </row>
    <row r="8" ht="12.75" customHeight="1">
      <c r="A8" s="1" t="s">
        <v>78</v>
      </c>
      <c r="B8" s="46">
        <v>1.0</v>
      </c>
      <c r="D8" s="47">
        <f>B8*3</f>
        <v>3</v>
      </c>
      <c r="E8" s="1" t="s">
        <v>79</v>
      </c>
    </row>
    <row r="9" ht="12.75" customHeight="1">
      <c r="A9" s="1" t="s">
        <v>80</v>
      </c>
      <c r="B9" s="46">
        <v>1.0</v>
      </c>
      <c r="D9" s="47">
        <f>B9*3.5</f>
        <v>3.5</v>
      </c>
      <c r="E9" s="1" t="s">
        <v>81</v>
      </c>
    </row>
    <row r="10" ht="12.75" customHeight="1">
      <c r="A10" s="1" t="s">
        <v>82</v>
      </c>
      <c r="B10" s="46">
        <v>1.0</v>
      </c>
      <c r="D10" s="47">
        <f>B10*1</f>
        <v>1</v>
      </c>
      <c r="E10" s="1" t="s">
        <v>83</v>
      </c>
    </row>
    <row r="11" ht="13.5" customHeight="1">
      <c r="A11" s="1" t="s">
        <v>84</v>
      </c>
      <c r="B11" s="46">
        <v>1.0</v>
      </c>
      <c r="D11" s="48">
        <f>B11*0.5</f>
        <v>0.5</v>
      </c>
      <c r="E11" s="1" t="s">
        <v>85</v>
      </c>
    </row>
    <row r="12" ht="13.5" customHeight="1">
      <c r="A12" s="1"/>
      <c r="B12" s="1"/>
      <c r="C12" s="49" t="s">
        <v>86</v>
      </c>
      <c r="D12" s="50">
        <f>SUM(D5:D11)</f>
        <v>12</v>
      </c>
      <c r="E12" s="5" t="s">
        <v>87</v>
      </c>
    </row>
    <row r="13" ht="16.5" customHeight="1">
      <c r="A13" s="39" t="s">
        <v>88</v>
      </c>
      <c r="B13" s="1"/>
      <c r="C13" s="51"/>
      <c r="E13" s="1"/>
    </row>
    <row r="14" ht="13.5" customHeight="1">
      <c r="A14" s="40" t="s">
        <v>69</v>
      </c>
      <c r="B14" s="41" t="s">
        <v>70</v>
      </c>
      <c r="D14" s="42" t="s">
        <v>8</v>
      </c>
      <c r="E14" s="4" t="s">
        <v>8</v>
      </c>
    </row>
    <row r="15" ht="12.75" customHeight="1">
      <c r="A15" s="1" t="s">
        <v>82</v>
      </c>
      <c r="B15" s="44">
        <v>1.0</v>
      </c>
      <c r="D15" s="45">
        <f>B15*3</f>
        <v>3</v>
      </c>
      <c r="E15" s="1" t="s">
        <v>89</v>
      </c>
    </row>
    <row r="16" ht="12.75" customHeight="1">
      <c r="A16" s="1" t="s">
        <v>90</v>
      </c>
      <c r="B16" s="46">
        <v>1.0</v>
      </c>
      <c r="D16" s="47">
        <f>B16*0.75</f>
        <v>0.75</v>
      </c>
      <c r="E16" s="1" t="s">
        <v>91</v>
      </c>
    </row>
    <row r="17" ht="12.75" customHeight="1">
      <c r="A17" s="1" t="s">
        <v>92</v>
      </c>
      <c r="B17" s="46">
        <v>1.0</v>
      </c>
      <c r="D17" s="47">
        <f>IF(B17=0,0,1/B17*15)</f>
        <v>15</v>
      </c>
      <c r="E17" s="1" t="s">
        <v>93</v>
      </c>
    </row>
    <row r="18" ht="12.75" customHeight="1">
      <c r="A18" s="1" t="s">
        <v>94</v>
      </c>
      <c r="B18" s="46">
        <v>1.0</v>
      </c>
      <c r="C18" s="52"/>
      <c r="D18" s="47">
        <f>IF(B18=0,0,1/B18*15/30)</f>
        <v>0.5</v>
      </c>
      <c r="E18" s="1" t="s">
        <v>95</v>
      </c>
    </row>
    <row r="19" ht="13.5" customHeight="1">
      <c r="A19" s="1" t="s">
        <v>96</v>
      </c>
      <c r="B19" s="46">
        <v>1.0</v>
      </c>
      <c r="D19" s="48">
        <f>B19*2.5</f>
        <v>2.5</v>
      </c>
      <c r="E19" s="1" t="s">
        <v>97</v>
      </c>
    </row>
    <row r="20" ht="13.5" customHeight="1">
      <c r="A20" s="40"/>
      <c r="B20" s="1"/>
      <c r="C20" s="49" t="s">
        <v>86</v>
      </c>
      <c r="D20" s="50">
        <f>SUM(D15:D19)</f>
        <v>21.75</v>
      </c>
      <c r="E20" s="5" t="s">
        <v>98</v>
      </c>
    </row>
    <row r="21" ht="16.5" customHeight="1">
      <c r="A21" s="39" t="s">
        <v>99</v>
      </c>
      <c r="B21" s="1"/>
      <c r="C21" s="49"/>
      <c r="D21" s="1"/>
      <c r="E21" s="1"/>
    </row>
    <row r="22" ht="13.5" customHeight="1">
      <c r="A22" s="40" t="s">
        <v>100</v>
      </c>
      <c r="B22" s="41" t="s">
        <v>70</v>
      </c>
      <c r="D22" s="42" t="s">
        <v>8</v>
      </c>
      <c r="E22" s="4" t="s">
        <v>8</v>
      </c>
    </row>
    <row r="23" ht="12.75" customHeight="1">
      <c r="A23" s="1" t="s">
        <v>101</v>
      </c>
      <c r="B23" s="44">
        <v>1.0</v>
      </c>
      <c r="D23" s="45">
        <f>IF(B23&gt;2.9,3,B23)</f>
        <v>1</v>
      </c>
      <c r="E23" s="1" t="s">
        <v>102</v>
      </c>
    </row>
    <row r="24" ht="12.75" customHeight="1">
      <c r="A24" s="1" t="s">
        <v>103</v>
      </c>
      <c r="B24" s="46">
        <v>1.0</v>
      </c>
      <c r="D24" s="45">
        <f>IF(B24&gt;2.9,6,B24*2)</f>
        <v>2</v>
      </c>
      <c r="E24" s="1" t="s">
        <v>104</v>
      </c>
    </row>
    <row r="25" ht="13.5" customHeight="1">
      <c r="A25" s="1" t="s">
        <v>105</v>
      </c>
      <c r="B25" s="46">
        <v>1.0</v>
      </c>
      <c r="D25" s="45">
        <f>IF(B25&gt;2.9,9,B25*3)</f>
        <v>3</v>
      </c>
      <c r="E25" s="1" t="s">
        <v>106</v>
      </c>
    </row>
    <row r="26" ht="13.5" customHeight="1">
      <c r="A26" s="1"/>
      <c r="B26" s="1"/>
      <c r="C26" s="49" t="s">
        <v>86</v>
      </c>
      <c r="D26" s="50">
        <f>SUM(D23:D25)</f>
        <v>6</v>
      </c>
      <c r="E26" s="5" t="s">
        <v>107</v>
      </c>
    </row>
    <row r="27" ht="12.75" customHeight="1">
      <c r="A27" s="40" t="s">
        <v>108</v>
      </c>
      <c r="B27" s="1"/>
      <c r="D27" s="1"/>
      <c r="E27" s="1"/>
    </row>
    <row r="28" ht="12.75" customHeight="1">
      <c r="A28" s="1" t="s">
        <v>109</v>
      </c>
      <c r="B28" s="46">
        <v>1.0</v>
      </c>
      <c r="C28" s="52"/>
      <c r="D28" s="47">
        <f t="shared" ref="D28:D29" si="1">IF(B28&gt;2.9,3,B28)</f>
        <v>1</v>
      </c>
      <c r="E28" s="1" t="s">
        <v>110</v>
      </c>
    </row>
    <row r="29" ht="13.5" customHeight="1">
      <c r="A29" s="1" t="s">
        <v>111</v>
      </c>
      <c r="B29" s="46">
        <v>1.0</v>
      </c>
      <c r="D29" s="45">
        <f t="shared" si="1"/>
        <v>1</v>
      </c>
      <c r="E29" s="1" t="s">
        <v>112</v>
      </c>
    </row>
    <row r="30" ht="13.5" customHeight="1">
      <c r="A30" s="1"/>
      <c r="B30" s="1"/>
      <c r="C30" s="49" t="s">
        <v>86</v>
      </c>
      <c r="D30" s="50">
        <f>SUM(D28:D29)</f>
        <v>2</v>
      </c>
      <c r="E30" s="5" t="s">
        <v>113</v>
      </c>
    </row>
    <row r="31" ht="12.75" customHeight="1">
      <c r="A31" s="1"/>
      <c r="B31" s="1"/>
      <c r="C31" s="49"/>
      <c r="D31" s="1"/>
      <c r="E31" s="1"/>
    </row>
    <row r="32" ht="16.5" customHeight="1">
      <c r="A32" s="39" t="s">
        <v>29</v>
      </c>
      <c r="B32" s="5" t="s">
        <v>114</v>
      </c>
      <c r="E32" s="1"/>
    </row>
    <row r="33" ht="13.5" customHeight="1">
      <c r="A33" s="40" t="s">
        <v>115</v>
      </c>
      <c r="B33" s="53" t="s">
        <v>116</v>
      </c>
      <c r="C33" s="54" t="s">
        <v>117</v>
      </c>
      <c r="D33" s="50" t="s">
        <v>8</v>
      </c>
      <c r="E33" s="5" t="s">
        <v>8</v>
      </c>
    </row>
    <row r="34" ht="12.75" customHeight="1">
      <c r="A34" s="1" t="s">
        <v>118</v>
      </c>
      <c r="B34" s="55">
        <v>1.0</v>
      </c>
      <c r="C34" s="56">
        <v>1.0</v>
      </c>
      <c r="D34" s="45">
        <f>(B34+C34)*15</f>
        <v>30</v>
      </c>
      <c r="E34" s="1" t="s">
        <v>119</v>
      </c>
    </row>
    <row r="35" ht="12.75" customHeight="1">
      <c r="A35" s="1" t="s">
        <v>120</v>
      </c>
      <c r="B35" s="57">
        <v>1.0</v>
      </c>
      <c r="C35" s="58">
        <v>1.0</v>
      </c>
      <c r="D35" s="47">
        <f>(B35+C35)*7.5</f>
        <v>15</v>
      </c>
      <c r="E35" s="1" t="s">
        <v>121</v>
      </c>
    </row>
    <row r="36" ht="12.75" customHeight="1">
      <c r="A36" s="1" t="s">
        <v>122</v>
      </c>
      <c r="B36" s="57">
        <v>1.0</v>
      </c>
      <c r="C36" s="58">
        <v>1.0</v>
      </c>
      <c r="D36" s="47">
        <f>(B36+C36)*3.75</f>
        <v>7.5</v>
      </c>
      <c r="E36" s="1" t="s">
        <v>123</v>
      </c>
    </row>
    <row r="37" ht="12.75" customHeight="1">
      <c r="A37" s="1" t="s">
        <v>124</v>
      </c>
      <c r="B37" s="57">
        <v>1.0</v>
      </c>
      <c r="C37" s="58">
        <v>1.0</v>
      </c>
      <c r="D37" s="47">
        <f t="shared" ref="D37:D38" si="2">(B37+C37)*1.5</f>
        <v>3</v>
      </c>
      <c r="E37" s="1" t="s">
        <v>125</v>
      </c>
    </row>
    <row r="38" ht="12.75" customHeight="1">
      <c r="A38" s="1" t="s">
        <v>126</v>
      </c>
      <c r="B38" s="57">
        <v>1.0</v>
      </c>
      <c r="C38" s="58">
        <v>1.0</v>
      </c>
      <c r="D38" s="47">
        <f t="shared" si="2"/>
        <v>3</v>
      </c>
      <c r="E38" s="1" t="s">
        <v>127</v>
      </c>
    </row>
    <row r="39" ht="13.5" customHeight="1">
      <c r="A39" s="1" t="s">
        <v>128</v>
      </c>
      <c r="B39" s="57">
        <v>1.0</v>
      </c>
      <c r="C39" s="59">
        <v>1.0</v>
      </c>
      <c r="D39" s="48">
        <f>(B39+C39)</f>
        <v>2</v>
      </c>
      <c r="E39" s="1" t="s">
        <v>129</v>
      </c>
    </row>
    <row r="40" ht="13.5" customHeight="1">
      <c r="A40" s="1"/>
      <c r="B40" s="1"/>
      <c r="C40" s="60" t="s">
        <v>86</v>
      </c>
      <c r="D40" s="50">
        <f>SUM(D34:D39)</f>
        <v>60.5</v>
      </c>
      <c r="E40" s="5" t="s">
        <v>130</v>
      </c>
    </row>
    <row r="41" ht="12.75" customHeight="1">
      <c r="A41" s="40" t="s">
        <v>131</v>
      </c>
      <c r="B41" s="1"/>
      <c r="E41" s="1"/>
    </row>
    <row r="42" ht="12.75" customHeight="1">
      <c r="A42" s="1" t="s">
        <v>132</v>
      </c>
      <c r="B42" s="57">
        <v>1.0</v>
      </c>
      <c r="C42" s="58">
        <v>1.0</v>
      </c>
      <c r="D42" s="47">
        <f>(B42*4+C42)*15</f>
        <v>75</v>
      </c>
      <c r="E42" s="1" t="s">
        <v>133</v>
      </c>
    </row>
    <row r="43" ht="12.75" customHeight="1">
      <c r="A43" s="1" t="s">
        <v>134</v>
      </c>
      <c r="B43" s="57">
        <v>1.0</v>
      </c>
      <c r="C43" s="58">
        <v>1.0</v>
      </c>
      <c r="D43" s="47">
        <f>(B43*4+C43)*7.5</f>
        <v>37.5</v>
      </c>
      <c r="E43" s="1" t="s">
        <v>135</v>
      </c>
    </row>
    <row r="44" ht="12.75" customHeight="1">
      <c r="A44" s="1" t="s">
        <v>136</v>
      </c>
      <c r="B44" s="57">
        <v>1.0</v>
      </c>
      <c r="C44" s="58">
        <v>1.0</v>
      </c>
      <c r="D44" s="47">
        <f>(B44*4+C44)*3.75</f>
        <v>18.75</v>
      </c>
      <c r="E44" s="1" t="s">
        <v>137</v>
      </c>
    </row>
    <row r="45" ht="12.75" customHeight="1">
      <c r="A45" s="1" t="s">
        <v>138</v>
      </c>
      <c r="B45" s="57">
        <v>1.0</v>
      </c>
      <c r="C45" s="58">
        <v>1.0</v>
      </c>
      <c r="D45" s="47">
        <f>(B45*4+C45)*1.5</f>
        <v>7.5</v>
      </c>
      <c r="E45" s="1" t="s">
        <v>139</v>
      </c>
    </row>
    <row r="46" ht="12.75" customHeight="1">
      <c r="A46" s="1" t="s">
        <v>140</v>
      </c>
      <c r="B46" s="57">
        <v>1.0</v>
      </c>
      <c r="C46" s="58">
        <v>1.0</v>
      </c>
      <c r="D46" s="47">
        <f>(B46*4+C46)*1.25</f>
        <v>6.25</v>
      </c>
      <c r="E46" s="1" t="s">
        <v>141</v>
      </c>
    </row>
    <row r="47" ht="13.5" customHeight="1">
      <c r="A47" s="1" t="s">
        <v>142</v>
      </c>
      <c r="B47" s="57">
        <v>1.0</v>
      </c>
      <c r="C47" s="58">
        <v>1.0</v>
      </c>
      <c r="D47" s="48">
        <f>(B47*4+C47)</f>
        <v>5</v>
      </c>
      <c r="E47" s="1" t="s">
        <v>143</v>
      </c>
    </row>
    <row r="48" ht="13.5" customHeight="1">
      <c r="A48" s="1"/>
      <c r="B48" s="1"/>
      <c r="C48" s="49" t="s">
        <v>86</v>
      </c>
      <c r="D48" s="50">
        <f>SUM(D42:D47)</f>
        <v>150</v>
      </c>
      <c r="E48" s="5" t="s">
        <v>144</v>
      </c>
    </row>
    <row r="49" ht="12.75" customHeight="1">
      <c r="A49" s="40" t="s">
        <v>145</v>
      </c>
      <c r="B49" s="1"/>
      <c r="E49" s="1"/>
    </row>
    <row r="50" ht="12.75" customHeight="1">
      <c r="A50" s="1" t="s">
        <v>146</v>
      </c>
      <c r="B50" s="57">
        <v>1.0</v>
      </c>
      <c r="C50" s="58">
        <v>1.0</v>
      </c>
      <c r="D50" s="47">
        <f>(B50*4+C50)*1.5</f>
        <v>7.5</v>
      </c>
      <c r="E50" s="1" t="s">
        <v>147</v>
      </c>
    </row>
    <row r="51" ht="12.75" customHeight="1">
      <c r="A51" s="1" t="s">
        <v>148</v>
      </c>
      <c r="B51" s="57">
        <v>1.0</v>
      </c>
      <c r="C51" s="58">
        <v>1.0</v>
      </c>
      <c r="D51" s="47">
        <f>(B51*4+C51)*0.75</f>
        <v>3.75</v>
      </c>
      <c r="E51" s="1" t="s">
        <v>149</v>
      </c>
    </row>
    <row r="52" ht="13.5" customHeight="1">
      <c r="A52" s="1" t="s">
        <v>150</v>
      </c>
      <c r="B52" s="57">
        <v>1.0</v>
      </c>
      <c r="C52" s="58">
        <v>1.0</v>
      </c>
      <c r="D52" s="48">
        <f>(B52*4+C52)*0.375</f>
        <v>1.875</v>
      </c>
      <c r="E52" s="1" t="s">
        <v>151</v>
      </c>
    </row>
    <row r="53" ht="13.5" customHeight="1">
      <c r="A53" s="1"/>
      <c r="B53" s="1"/>
      <c r="C53" s="49"/>
      <c r="D53" s="50">
        <f>SUM(D50:D52)</f>
        <v>13.125</v>
      </c>
      <c r="E53" s="5" t="s">
        <v>152</v>
      </c>
    </row>
    <row r="54" ht="12.75" customHeight="1">
      <c r="A54" s="1"/>
      <c r="B54" s="1"/>
      <c r="E54" s="1"/>
    </row>
    <row r="55" ht="13.5" customHeight="1">
      <c r="A55" s="1"/>
      <c r="B55" s="1"/>
      <c r="E55" s="1"/>
    </row>
    <row r="56" ht="16.5" customHeight="1">
      <c r="A56" s="61" t="s">
        <v>153</v>
      </c>
      <c r="B56" s="1"/>
      <c r="C56" s="62" t="s">
        <v>58</v>
      </c>
      <c r="D56" s="63">
        <f>D12+D20+D26+D30+D40+D48+D53</f>
        <v>265.375</v>
      </c>
      <c r="E56" s="39" t="s">
        <v>154</v>
      </c>
    </row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2002-04-18T08:56:52Z</dcterms:created>
  <dc:creator>Carlos Fernando de Mello</dc:creator>
</cp:coreProperties>
</file>